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8_{CE6D4D0B-C185-453D-AE92-9108183673E6}" xr6:coauthVersionLast="47" xr6:coauthVersionMax="47" xr10:uidLastSave="{00000000-0000-0000-0000-000000000000}"/>
  <bookViews>
    <workbookView xWindow="-110" yWindow="-110" windowWidth="19420" windowHeight="10300" tabRatio="869" xr2:uid="{00000000-000D-0000-FFFF-FFFF00000000}"/>
  </bookViews>
  <sheets>
    <sheet name="App Instruct" sheetId="21" r:id="rId1"/>
    <sheet name="App Cust Info" sheetId="22" r:id="rId2"/>
    <sheet name="Terms &amp; Conditions" sheetId="46" r:id="rId3"/>
    <sheet name="Comp Air Measures" sheetId="23" r:id="rId4"/>
    <sheet name="Savings Summary" sheetId="6" r:id="rId5"/>
    <sheet name="MRD-Post" sheetId="50" r:id="rId6"/>
    <sheet name="Reference" sheetId="24" state="hidden" r:id="rId7"/>
  </sheets>
  <definedNames>
    <definedName name="_xlnm._FilterDatabase" localSheetId="4" hidden="1">'Savings Summary'!#REF!</definedName>
    <definedName name="City">Table50[City]</definedName>
    <definedName name="CompType">Table811[Compressor Type]</definedName>
    <definedName name="Controls">Table8[Control Type]</definedName>
    <definedName name="HeatingSource">Table6[Heating Sources]</definedName>
    <definedName name="_xlnm.Print_Area" localSheetId="1">'App Cust Info'!$A$1:$J$77</definedName>
    <definedName name="_xlnm.Print_Area" localSheetId="3">'Comp Air Measures'!$A$1:$H$103</definedName>
    <definedName name="_xlnm.Print_Area" localSheetId="5">'MRD-Post'!$A$2:$M$75</definedName>
    <definedName name="_xlnm.Print_Area" localSheetId="4">'Savings Summary'!$A$1:$K$21</definedName>
    <definedName name="_xlnm.Print_Area" localSheetId="2">'Terms &amp; Conditions'!$A$1:$K$78</definedName>
    <definedName name="Shifts">Table7[Shifts]</definedName>
    <definedName name="States">Table39[States]</definedName>
    <definedName name="TRMCity">Table50[TRM City]</definedName>
    <definedName name="ZipCode">Table50[Zip Code]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6" l="1"/>
  <c r="H8" i="23"/>
  <c r="A2" i="22"/>
  <c r="I5" i="6" l="1"/>
  <c r="E5" i="23"/>
  <c r="B56" i="50" l="1"/>
  <c r="B50" i="50"/>
  <c r="C50" i="50"/>
  <c r="D50" i="50"/>
  <c r="E50" i="50"/>
  <c r="B51" i="50"/>
  <c r="C51" i="50"/>
  <c r="D51" i="50"/>
  <c r="E51" i="50"/>
  <c r="B52" i="50"/>
  <c r="C52" i="50"/>
  <c r="D52" i="50"/>
  <c r="E52" i="50"/>
  <c r="E49" i="50"/>
  <c r="D49" i="50"/>
  <c r="C49" i="50"/>
  <c r="B49" i="50"/>
  <c r="B44" i="50"/>
  <c r="C44" i="50"/>
  <c r="D44" i="50"/>
  <c r="E44" i="50"/>
  <c r="F44" i="50"/>
  <c r="B45" i="50"/>
  <c r="C45" i="50"/>
  <c r="D45" i="50"/>
  <c r="E45" i="50"/>
  <c r="F45" i="50"/>
  <c r="F43" i="50"/>
  <c r="E43" i="50"/>
  <c r="D43" i="50"/>
  <c r="C43" i="50"/>
  <c r="E39" i="50"/>
  <c r="D39" i="50"/>
  <c r="C39" i="50"/>
  <c r="B39" i="50"/>
  <c r="B32" i="50"/>
  <c r="C32" i="50"/>
  <c r="D32" i="50"/>
  <c r="E32" i="50"/>
  <c r="B33" i="50"/>
  <c r="C33" i="50"/>
  <c r="D33" i="50"/>
  <c r="E33" i="50"/>
  <c r="B34" i="50"/>
  <c r="C34" i="50"/>
  <c r="D34" i="50"/>
  <c r="E34" i="50"/>
  <c r="B35" i="50"/>
  <c r="C35" i="50"/>
  <c r="D35" i="50"/>
  <c r="E35" i="50"/>
  <c r="F32" i="50"/>
  <c r="F33" i="50"/>
  <c r="F34" i="50"/>
  <c r="F35" i="50"/>
  <c r="F31" i="50"/>
  <c r="E31" i="50"/>
  <c r="D31" i="50"/>
  <c r="C31" i="50"/>
  <c r="B31" i="50"/>
  <c r="E24" i="50"/>
  <c r="E25" i="50"/>
  <c r="E26" i="50"/>
  <c r="E27" i="50"/>
  <c r="E23" i="50"/>
  <c r="D24" i="50"/>
  <c r="D25" i="50"/>
  <c r="D26" i="50"/>
  <c r="D27" i="50"/>
  <c r="D23" i="50"/>
  <c r="G17" i="6"/>
  <c r="G16" i="6"/>
  <c r="H25" i="6"/>
  <c r="H35" i="6"/>
  <c r="I36" i="6" s="1"/>
  <c r="G35" i="6"/>
  <c r="F35" i="6"/>
  <c r="E35" i="6"/>
  <c r="D35" i="6"/>
  <c r="C35" i="6"/>
  <c r="I9" i="6" a="1"/>
  <c r="I9" i="6" s="1"/>
  <c r="J9" i="6" s="1"/>
  <c r="I71" i="23"/>
  <c r="G44" i="50" s="1"/>
  <c r="I72" i="23"/>
  <c r="G45" i="50" s="1"/>
  <c r="I70" i="23"/>
  <c r="I8" i="6" l="1"/>
  <c r="J8" i="6" s="1"/>
  <c r="G43" i="50"/>
  <c r="I7" i="6" a="1"/>
  <c r="I7" i="6" s="1"/>
  <c r="J7" i="6" s="1"/>
  <c r="I45" i="23" l="1"/>
  <c r="G32" i="50" s="1"/>
  <c r="I46" i="23"/>
  <c r="G33" i="50" s="1"/>
  <c r="I47" i="23"/>
  <c r="G34" i="50" s="1"/>
  <c r="I48" i="23"/>
  <c r="G35" i="50" s="1"/>
  <c r="I44" i="23"/>
  <c r="G31" i="50" s="1"/>
  <c r="J5" i="6"/>
  <c r="C10" i="6"/>
  <c r="C9" i="6"/>
  <c r="C8" i="6"/>
  <c r="C7" i="6"/>
  <c r="C6" i="6"/>
  <c r="C5" i="6"/>
  <c r="I6" i="6" l="1" a="1"/>
  <c r="I6" i="6" s="1"/>
  <c r="B24" i="50"/>
  <c r="B25" i="50"/>
  <c r="B26" i="50"/>
  <c r="B27" i="50"/>
  <c r="B23" i="50"/>
  <c r="B54" i="50"/>
  <c r="B47" i="50"/>
  <c r="B41" i="50"/>
  <c r="B37" i="50"/>
  <c r="B29" i="50"/>
  <c r="B21" i="50"/>
  <c r="D19" i="50"/>
  <c r="D18" i="50"/>
  <c r="J6" i="6" l="1"/>
  <c r="I11" i="6"/>
  <c r="E29" i="23"/>
  <c r="E30" i="23"/>
  <c r="E31" i="23"/>
  <c r="E32" i="23"/>
  <c r="E33" i="23"/>
  <c r="H102" i="23"/>
  <c r="D30" i="23"/>
  <c r="D31" i="23"/>
  <c r="D32" i="23"/>
  <c r="D33" i="23"/>
  <c r="D29" i="23"/>
  <c r="K77" i="46" l="1"/>
  <c r="H34" i="6"/>
  <c r="H10" i="6" s="1"/>
  <c r="H33" i="6"/>
  <c r="H32" i="6"/>
  <c r="F10" i="6" s="1"/>
  <c r="I10" i="6" s="1"/>
  <c r="I26" i="6"/>
  <c r="I27" i="6"/>
  <c r="I28" i="6"/>
  <c r="I29" i="6"/>
  <c r="I30" i="6"/>
  <c r="I31" i="6"/>
  <c r="J10" i="6" l="1"/>
  <c r="I33" i="6"/>
  <c r="G10" i="6"/>
  <c r="I35" i="6"/>
  <c r="G18" i="6" s="1"/>
  <c r="J2" i="6" s="1"/>
  <c r="G11" i="6"/>
  <c r="I32" i="6"/>
  <c r="F11" i="6" l="1"/>
  <c r="I14" i="50" l="1"/>
  <c r="I13" i="50"/>
  <c r="I12" i="50"/>
  <c r="I11" i="50"/>
  <c r="D14" i="50"/>
  <c r="D12" i="50"/>
  <c r="D11" i="50"/>
  <c r="B43" i="50"/>
  <c r="G25" i="6" l="1"/>
  <c r="F25" i="6"/>
  <c r="E25" i="6"/>
  <c r="D25" i="6"/>
  <c r="E15" i="22" l="1" a="1"/>
  <c r="E15" i="22" s="1"/>
  <c r="D13" i="50" s="1"/>
  <c r="B4" i="50" l="1"/>
  <c r="A77" i="46" l="1"/>
  <c r="A3" i="23"/>
  <c r="A2" i="23"/>
  <c r="A3" i="46"/>
  <c r="A3" i="22"/>
  <c r="A102" i="23" l="1"/>
  <c r="A93" i="22"/>
  <c r="D19" i="6" l="1"/>
  <c r="D17" i="6"/>
  <c r="G19" i="6" l="1"/>
  <c r="C25" i="6" l="1"/>
  <c r="B5" i="23" l="1"/>
  <c r="J93" i="22" l="1"/>
  <c r="B2" i="6" l="1"/>
  <c r="I61" i="22" l="1"/>
  <c r="D14" i="6" l="1"/>
  <c r="I34" i="6" l="1"/>
  <c r="H11"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<sst xmlns="http://schemas.openxmlformats.org/spreadsheetml/2006/main" count="7132" uniqueCount="2073">
  <si>
    <t>Albany</t>
  </si>
  <si>
    <t>Binghamton</t>
  </si>
  <si>
    <t>Buffalo</t>
  </si>
  <si>
    <t>Massena</t>
  </si>
  <si>
    <t>Rochester</t>
  </si>
  <si>
    <t>Syracuse</t>
  </si>
  <si>
    <t>City</t>
  </si>
  <si>
    <t>Energy Savings Breakout</t>
  </si>
  <si>
    <t>Totals</t>
  </si>
  <si>
    <t>Existing kWh</t>
  </si>
  <si>
    <t>Existing kW</t>
  </si>
  <si>
    <t>Proposed kWh</t>
  </si>
  <si>
    <t>Proposed kW</t>
  </si>
  <si>
    <t>Project Cost</t>
  </si>
  <si>
    <t>Measure Life</t>
  </si>
  <si>
    <t xml:space="preserve"> </t>
  </si>
  <si>
    <t>years</t>
  </si>
  <si>
    <t>Total Project Cost</t>
  </si>
  <si>
    <t>kWh Savings</t>
  </si>
  <si>
    <r>
      <rPr>
        <b/>
        <sz val="9"/>
        <rFont val="Arial"/>
        <family val="2"/>
      </rPr>
      <t>Eligibility:</t>
    </r>
  </si>
  <si>
    <r>
      <rPr>
        <b/>
        <sz val="9"/>
        <rFont val="Arial"/>
        <family val="2"/>
      </rPr>
      <t>Pre-Approval Requirements:</t>
    </r>
  </si>
  <si>
    <r>
      <rPr>
        <sz val="12"/>
        <rFont val="Arial"/>
        <family val="2"/>
      </rPr>
      <t>•</t>
    </r>
    <r>
      <rPr>
        <sz val="8"/>
        <rFont val="Arial"/>
        <family val="2"/>
      </rPr>
      <t xml:space="preserve"> Only completed applications will be considered and reviewed for incentive eligibility.</t>
    </r>
  </si>
  <si>
    <r>
      <rPr>
        <sz val="12"/>
        <rFont val="Arial"/>
        <family val="2"/>
      </rPr>
      <t>•</t>
    </r>
    <r>
      <rPr>
        <sz val="8"/>
        <rFont val="Arial"/>
        <family val="2"/>
      </rPr>
      <t xml:space="preserve"> All projects require a pre-inspection prior to National Grid issuing an incentive offer letter.</t>
    </r>
  </si>
  <si>
    <r>
      <rPr>
        <sz val="12"/>
        <rFont val="Arial"/>
        <family val="2"/>
      </rPr>
      <t>•</t>
    </r>
    <r>
      <rPr>
        <sz val="8"/>
        <rFont val="Arial"/>
        <family val="2"/>
      </rPr>
      <t xml:space="preserve"> BEFORE purchasing and installing the equipment, ensure the project is eligible for an incentive.</t>
    </r>
  </si>
  <si>
    <r>
      <rPr>
        <sz val="12"/>
        <rFont val="Arial"/>
        <family val="2"/>
      </rPr>
      <t>•</t>
    </r>
    <r>
      <rPr>
        <sz val="8"/>
        <rFont val="Arial"/>
        <family val="2"/>
      </rPr>
      <t xml:space="preserve"> National Grid account number, Federal Tax ID numbers and a W-9 form for the customer must be provided.</t>
    </r>
  </si>
  <si>
    <r>
      <rPr>
        <sz val="12"/>
        <rFont val="Arial"/>
        <family val="2"/>
      </rPr>
      <t>•</t>
    </r>
    <r>
      <rPr>
        <sz val="8"/>
        <rFont val="Arial"/>
        <family val="2"/>
      </rPr>
      <t xml:space="preserve"> Be sure to identify the customer or installation contractor receiving the incentive and where the check is to be sent.</t>
    </r>
  </si>
  <si>
    <r>
      <rPr>
        <b/>
        <sz val="9"/>
        <rFont val="Arial"/>
        <family val="2"/>
      </rPr>
      <t>Application Steps:</t>
    </r>
  </si>
  <si>
    <r>
      <rPr>
        <sz val="12"/>
        <rFont val="Arial"/>
        <family val="2"/>
      </rPr>
      <t>•</t>
    </r>
    <r>
      <rPr>
        <sz val="8"/>
        <rFont val="Arial"/>
        <family val="2"/>
      </rPr>
      <t xml:space="preserve"> Proposed equipment manufacturer’s technical specification sheets (“cut sheets”) for each type of installed equipment must be provided with the application.</t>
    </r>
  </si>
  <si>
    <r>
      <rPr>
        <b/>
        <sz val="9"/>
        <rFont val="Arial"/>
        <family val="2"/>
      </rPr>
      <t>Installation and Payment Steps:</t>
    </r>
  </si>
  <si>
    <r>
      <rPr>
        <sz val="12"/>
        <rFont val="Arial"/>
        <family val="2"/>
      </rPr>
      <t>•</t>
    </r>
    <r>
      <rPr>
        <sz val="8"/>
        <rFont val="Arial"/>
        <family val="2"/>
      </rPr>
      <t xml:space="preserve"> Once a completed application is reviewed and meets the minimum energy savings requirements, an incentive is calculated and offer letter is provided to the customer and/or installation contractor for review and signature.</t>
    </r>
  </si>
  <si>
    <r>
      <rPr>
        <sz val="12"/>
        <rFont val="Arial"/>
        <family val="2"/>
      </rPr>
      <t>•</t>
    </r>
    <r>
      <rPr>
        <sz val="8"/>
        <rFont val="Arial"/>
        <family val="2"/>
      </rPr>
      <t xml:space="preserve"> The customer and/or installation contractor must:</t>
    </r>
  </si>
  <si>
    <r>
      <rPr>
        <sz val="12"/>
        <rFont val="Arial"/>
        <family val="2"/>
      </rPr>
      <t>•</t>
    </r>
    <r>
      <rPr>
        <sz val="8"/>
        <rFont val="Arial"/>
        <family val="2"/>
      </rPr>
      <t xml:space="preserve"> Purchase and install equipment within 180 days upon receipt of the pre-approval letter.</t>
    </r>
  </si>
  <si>
    <r>
      <rPr>
        <sz val="12"/>
        <rFont val="Arial"/>
        <family val="2"/>
      </rPr>
      <t>•</t>
    </r>
    <r>
      <rPr>
        <sz val="8"/>
        <rFont val="Arial"/>
        <family val="2"/>
      </rPr>
      <t xml:space="preserve"> Verify installation by providing a signed signature page from the customer report (“Certification of Installation”)</t>
    </r>
  </si>
  <si>
    <r>
      <rPr>
        <sz val="12"/>
        <rFont val="Arial"/>
        <family val="2"/>
      </rPr>
      <t>•</t>
    </r>
    <r>
      <rPr>
        <sz val="8"/>
        <rFont val="Arial"/>
        <family val="2"/>
      </rPr>
      <t xml:space="preserve"> Provide a copy of a paid invoice on company letterhead indicating type, size, make, model and quantity of equipment and include burdened project labor costs.</t>
    </r>
  </si>
  <si>
    <r>
      <rPr>
        <sz val="12"/>
        <rFont val="Arial"/>
        <family val="2"/>
      </rPr>
      <t>•</t>
    </r>
    <r>
      <rPr>
        <sz val="8"/>
        <rFont val="Arial"/>
        <family val="2"/>
      </rPr>
      <t xml:space="preserve"> Return all required information to National Grid within 30 days of the installation.</t>
    </r>
  </si>
  <si>
    <r>
      <rPr>
        <b/>
        <sz val="9"/>
        <rFont val="Arial"/>
        <family val="2"/>
      </rPr>
      <t>Program Details:</t>
    </r>
  </si>
  <si>
    <t>CUSTOMER/ACCOUNT HOLDER INFORMATION (Customer must submit a W-9 Form)</t>
  </si>
  <si>
    <t xml:space="preserve">CONTACT PERSON </t>
  </si>
  <si>
    <t>APPLICATION DATE</t>
  </si>
  <si>
    <r>
      <t xml:space="preserve">PHONE NUMBER </t>
    </r>
    <r>
      <rPr>
        <b/>
        <sz val="6"/>
        <rFont val="Arial"/>
        <family val="2"/>
      </rPr>
      <t xml:space="preserve"> </t>
    </r>
  </si>
  <si>
    <t>CUSTOMER FEDERAL TAX ID NUMBER</t>
  </si>
  <si>
    <t>EMAIL ADDRESS</t>
  </si>
  <si>
    <t>SQUARE FEET (COVERED BY THIS APPLICATION)</t>
  </si>
  <si>
    <r>
      <t xml:space="preserve">STREET ADDRESS </t>
    </r>
    <r>
      <rPr>
        <b/>
        <sz val="6"/>
        <rFont val="Arial"/>
        <family val="2"/>
      </rPr>
      <t xml:space="preserve"> </t>
    </r>
  </si>
  <si>
    <t>CITY</t>
  </si>
  <si>
    <t xml:space="preserve">STATE </t>
  </si>
  <si>
    <t>ZIP</t>
  </si>
  <si>
    <r>
      <t xml:space="preserve">MAILING ADDRESS (IF DIFFERENT) </t>
    </r>
    <r>
      <rPr>
        <b/>
        <sz val="6"/>
        <rFont val="Arial"/>
        <family val="2"/>
      </rPr>
      <t xml:space="preserve"> </t>
    </r>
  </si>
  <si>
    <t>ANNUAL KWH USAGE: (REQUIRED)</t>
  </si>
  <si>
    <t>INCENTIVE PAYMENT</t>
  </si>
  <si>
    <t xml:space="preserve">BUSINESS NAME </t>
  </si>
  <si>
    <t>CONTACT PERSON</t>
  </si>
  <si>
    <r>
      <t xml:space="preserve">STREET ADDRESS </t>
    </r>
    <r>
      <rPr>
        <b/>
        <sz val="6"/>
        <rFont val="Arial"/>
        <family val="2"/>
      </rPr>
      <t xml:space="preserve"> </t>
    </r>
    <r>
      <rPr>
        <b/>
        <sz val="6"/>
        <rFont val="Arial"/>
        <family val="2"/>
      </rPr>
      <t xml:space="preserve"> </t>
    </r>
  </si>
  <si>
    <t>STATE</t>
  </si>
  <si>
    <t xml:space="preserve">PHONE </t>
  </si>
  <si>
    <t xml:space="preserve">COMPANY TYPE </t>
  </si>
  <si>
    <t>FEDERAL TAX ID NUMBER (REQUIRED IF RECEIVING INCENTIVE)</t>
  </si>
  <si>
    <t>INSTALLATION CONTRACTOR/ PROJECT EXPEDITER INFORMATION</t>
  </si>
  <si>
    <t xml:space="preserve">INSTALLATION CONTRACTOR COMPANY </t>
  </si>
  <si>
    <t xml:space="preserve">STREET ADDRESS </t>
  </si>
  <si>
    <t xml:space="preserve">CITY </t>
  </si>
  <si>
    <t>EQUIPMENT VENDOR INFORMATION</t>
  </si>
  <si>
    <t>EQUIPMENT VENDOR</t>
  </si>
  <si>
    <t>COMPANY CONTACT PERSON</t>
  </si>
  <si>
    <t>ADDITIONAL APPLICATION INFORMATION</t>
  </si>
  <si>
    <r>
      <rPr>
        <b/>
        <sz val="6"/>
        <rFont val="Arial"/>
        <family val="2"/>
      </rPr>
      <t>EXPECTED COMPLETION DATE OF PROJECT</t>
    </r>
  </si>
  <si>
    <t>* AN ACTUAL INVOICE ON COMPANY LETTERHEAD IS REQUIRED TO BE SUBMITTED TO NATIONAL GRID BEFORE FINAL PAYMENT OF INCENTIVE</t>
  </si>
  <si>
    <t>CUSTOMER ACCEPTANCE OF TERMS</t>
  </si>
  <si>
    <r>
      <rPr>
        <b/>
        <sz val="6"/>
        <rFont val="Arial"/>
        <family val="2"/>
      </rPr>
      <t>BY (AUTHORIZED SIGNATUIRE)</t>
    </r>
  </si>
  <si>
    <r>
      <rPr>
        <b/>
        <sz val="6"/>
        <rFont val="Arial"/>
        <family val="2"/>
      </rPr>
      <t>PRINTED NAME</t>
    </r>
  </si>
  <si>
    <r>
      <rPr>
        <b/>
        <sz val="6"/>
        <rFont val="Arial"/>
        <family val="2"/>
      </rPr>
      <t>TITLE</t>
    </r>
  </si>
  <si>
    <r>
      <rPr>
        <b/>
        <sz val="6"/>
        <rFont val="Arial"/>
        <family val="2"/>
      </rPr>
      <t>COMPANY</t>
    </r>
  </si>
  <si>
    <r>
      <rPr>
        <b/>
        <sz val="6"/>
        <rFont val="Arial"/>
        <family val="2"/>
      </rPr>
      <t>DATE</t>
    </r>
  </si>
  <si>
    <t>General Qualifications:</t>
  </si>
  <si>
    <t>Table 4:</t>
  </si>
  <si>
    <t>Table 3:</t>
  </si>
  <si>
    <t>Table 1:</t>
  </si>
  <si>
    <t>kW Savings</t>
  </si>
  <si>
    <t>Application Number</t>
  </si>
  <si>
    <t>Materials</t>
  </si>
  <si>
    <t>Labor</t>
  </si>
  <si>
    <t>Average Electric Cost</t>
  </si>
  <si>
    <t>/Therm</t>
  </si>
  <si>
    <t>Proposed Project Costs</t>
  </si>
  <si>
    <t>Calc. kWh Savings</t>
  </si>
  <si>
    <t>Calc. kW Savings</t>
  </si>
  <si>
    <t>Alcove</t>
  </si>
  <si>
    <t>NY</t>
  </si>
  <si>
    <t>Altamont</t>
  </si>
  <si>
    <t>Berne</t>
  </si>
  <si>
    <t>Clarksville</t>
  </si>
  <si>
    <t>Coeymans</t>
  </si>
  <si>
    <t>Coeymans Hollow</t>
  </si>
  <si>
    <t>Cohoes</t>
  </si>
  <si>
    <t>Delmar</t>
  </si>
  <si>
    <t>Dormansville</t>
  </si>
  <si>
    <t>East Berne</t>
  </si>
  <si>
    <t>Feura Bush</t>
  </si>
  <si>
    <t>Glenmont</t>
  </si>
  <si>
    <t>Guilderland</t>
  </si>
  <si>
    <t>Guilderland Center</t>
  </si>
  <si>
    <t>Knox</t>
  </si>
  <si>
    <t>Latham</t>
  </si>
  <si>
    <t>Medusa</t>
  </si>
  <si>
    <t>Newtonville</t>
  </si>
  <si>
    <t>Ravena</t>
  </si>
  <si>
    <t>Rensselaerville</t>
  </si>
  <si>
    <t>Selkirk</t>
  </si>
  <si>
    <t>Slingerlands</t>
  </si>
  <si>
    <t>South Bethlehem</t>
  </si>
  <si>
    <t>Troy</t>
  </si>
  <si>
    <t>Voorheesville</t>
  </si>
  <si>
    <t>Watervliet</t>
  </si>
  <si>
    <t>Westerlo</t>
  </si>
  <si>
    <t>Preston Hollow</t>
  </si>
  <si>
    <t>Centerville</t>
  </si>
  <si>
    <t>Allentown</t>
  </si>
  <si>
    <t>Alma</t>
  </si>
  <si>
    <t>Angelica</t>
  </si>
  <si>
    <t>Belfast</t>
  </si>
  <si>
    <t>Black Creek</t>
  </si>
  <si>
    <t>Bolivar</t>
  </si>
  <si>
    <t>Caneadea</t>
  </si>
  <si>
    <t>Ceres</t>
  </si>
  <si>
    <t>Cuba</t>
  </si>
  <si>
    <t>Fillmore</t>
  </si>
  <si>
    <t>Friendship</t>
  </si>
  <si>
    <t>Houghton</t>
  </si>
  <si>
    <t>Hume</t>
  </si>
  <si>
    <t>Little Genesee</t>
  </si>
  <si>
    <t>Richburg</t>
  </si>
  <si>
    <t>Rushford</t>
  </si>
  <si>
    <t>West Clarksville</t>
  </si>
  <si>
    <t>Alfred</t>
  </si>
  <si>
    <t>Alfred Station</t>
  </si>
  <si>
    <t>Almond</t>
  </si>
  <si>
    <t>Andover</t>
  </si>
  <si>
    <t>Belmont</t>
  </si>
  <si>
    <t>Canaseraga</t>
  </si>
  <si>
    <t>Scio</t>
  </si>
  <si>
    <t>Swain</t>
  </si>
  <si>
    <t>Wellsville</t>
  </si>
  <si>
    <t>Whitesville</t>
  </si>
  <si>
    <t>Dayton</t>
  </si>
  <si>
    <t>Delevan</t>
  </si>
  <si>
    <t>Farmersville Station</t>
  </si>
  <si>
    <t>Freedom</t>
  </si>
  <si>
    <t>Machias</t>
  </si>
  <si>
    <t>Perrysburg</t>
  </si>
  <si>
    <t>Sandusky</t>
  </si>
  <si>
    <t>South Dayton</t>
  </si>
  <si>
    <t>Versailles</t>
  </si>
  <si>
    <t>West Valley</t>
  </si>
  <si>
    <t>Yorkshire</t>
  </si>
  <si>
    <t>Allegany</t>
  </si>
  <si>
    <t>Cattaraugus</t>
  </si>
  <si>
    <t>Conewango Valley</t>
  </si>
  <si>
    <t>East Otto</t>
  </si>
  <si>
    <t>East Randolph</t>
  </si>
  <si>
    <t>Ellicottville</t>
  </si>
  <si>
    <t>Franklinville</t>
  </si>
  <si>
    <t>Great Valley</t>
  </si>
  <si>
    <t>Hinsdale</t>
  </si>
  <si>
    <t>Kill Buck</t>
  </si>
  <si>
    <t>Leon</t>
  </si>
  <si>
    <t>Limestone</t>
  </si>
  <si>
    <t>Little Valley</t>
  </si>
  <si>
    <t>Olean</t>
  </si>
  <si>
    <t>Otto</t>
  </si>
  <si>
    <t>Portville</t>
  </si>
  <si>
    <t>Randolph</t>
  </si>
  <si>
    <t>Saint Bonaventure</t>
  </si>
  <si>
    <t>Salamanca</t>
  </si>
  <si>
    <t>Steamburg</t>
  </si>
  <si>
    <t>Westons Mills</t>
  </si>
  <si>
    <t>Auburn</t>
  </si>
  <si>
    <t>Aurora</t>
  </si>
  <si>
    <t>Cato</t>
  </si>
  <si>
    <t>Cayuga</t>
  </si>
  <si>
    <t>Fair Haven</t>
  </si>
  <si>
    <t>Genoa</t>
  </si>
  <si>
    <t>King Ferry</t>
  </si>
  <si>
    <t>Locke</t>
  </si>
  <si>
    <t>Martville</t>
  </si>
  <si>
    <t>Meridian</t>
  </si>
  <si>
    <t>Montezuma</t>
  </si>
  <si>
    <t>Moravia</t>
  </si>
  <si>
    <t>Poplar Ridge</t>
  </si>
  <si>
    <t>Port Byron</t>
  </si>
  <si>
    <t>Scipio Center</t>
  </si>
  <si>
    <t>Sterling</t>
  </si>
  <si>
    <t>Union Springs</t>
  </si>
  <si>
    <t>Weedsport</t>
  </si>
  <si>
    <t>Dunkirk</t>
  </si>
  <si>
    <t>Forestville</t>
  </si>
  <si>
    <t>Fredonia</t>
  </si>
  <si>
    <t>Irving</t>
  </si>
  <si>
    <t>Sheridan</t>
  </si>
  <si>
    <t>Silver Creek</t>
  </si>
  <si>
    <t>Van Buren Point</t>
  </si>
  <si>
    <t>Jamestown</t>
  </si>
  <si>
    <t>Ashville</t>
  </si>
  <si>
    <t>Bemus Point</t>
  </si>
  <si>
    <t>Brocton</t>
  </si>
  <si>
    <t>Cassadaga</t>
  </si>
  <si>
    <t>Celoron</t>
  </si>
  <si>
    <t>Chautauqua</t>
  </si>
  <si>
    <t>Cherry Creek</t>
  </si>
  <si>
    <t>Clymer</t>
  </si>
  <si>
    <t>Dewittville</t>
  </si>
  <si>
    <t>Ellington</t>
  </si>
  <si>
    <t>Falconer</t>
  </si>
  <si>
    <t>Findley Lake</t>
  </si>
  <si>
    <t>Frewsburg</t>
  </si>
  <si>
    <t>Gerry</t>
  </si>
  <si>
    <t>Greenhurst</t>
  </si>
  <si>
    <t>Kennedy</t>
  </si>
  <si>
    <t>Lakewood</t>
  </si>
  <si>
    <t>Lily Dale</t>
  </si>
  <si>
    <t>Maple Springs</t>
  </si>
  <si>
    <t>Mayville</t>
  </si>
  <si>
    <t>Niobe</t>
  </si>
  <si>
    <t>Panama</t>
  </si>
  <si>
    <t>Portland</t>
  </si>
  <si>
    <t>Ripley</t>
  </si>
  <si>
    <t>Sherman</t>
  </si>
  <si>
    <t>Sinclairville</t>
  </si>
  <si>
    <t>Stockton</t>
  </si>
  <si>
    <t>Stow</t>
  </si>
  <si>
    <t>Westfield</t>
  </si>
  <si>
    <t>North Pitcher</t>
  </si>
  <si>
    <t>Pitcher</t>
  </si>
  <si>
    <t>South Otselic</t>
  </si>
  <si>
    <t>New Berlin</t>
  </si>
  <si>
    <t>Sherburne</t>
  </si>
  <si>
    <t>Smyrna</t>
  </si>
  <si>
    <t>Afton</t>
  </si>
  <si>
    <t>Bainbridge</t>
  </si>
  <si>
    <t>East Pharsalia</t>
  </si>
  <si>
    <t>Greene</t>
  </si>
  <si>
    <t>Guilford</t>
  </si>
  <si>
    <t>Mc Donough</t>
  </si>
  <si>
    <t>Mount Upton</t>
  </si>
  <si>
    <t>North Norwich</t>
  </si>
  <si>
    <t>Norwich</t>
  </si>
  <si>
    <t>Oxford</t>
  </si>
  <si>
    <t>Plymouth</t>
  </si>
  <si>
    <t>Smithville Flats</t>
  </si>
  <si>
    <t>South New Berlin</t>
  </si>
  <si>
    <t>South Plymouth</t>
  </si>
  <si>
    <t>Plattsburgh</t>
  </si>
  <si>
    <t>Altona</t>
  </si>
  <si>
    <t>Keeseville</t>
  </si>
  <si>
    <t>Au Sable Forks</t>
  </si>
  <si>
    <t>Cadyville</t>
  </si>
  <si>
    <t>Champlain</t>
  </si>
  <si>
    <t>Chazy</t>
  </si>
  <si>
    <t>Churubusco</t>
  </si>
  <si>
    <t>Dannemora</t>
  </si>
  <si>
    <t>Ellenburg</t>
  </si>
  <si>
    <t>Ellenburg Center</t>
  </si>
  <si>
    <t>Ellenburg Depot</t>
  </si>
  <si>
    <t>Lyon Mountain</t>
  </si>
  <si>
    <t>Mooers</t>
  </si>
  <si>
    <t>Mooers Forks</t>
  </si>
  <si>
    <t>Morrisonville</t>
  </si>
  <si>
    <t>Peru</t>
  </si>
  <si>
    <t>Redford</t>
  </si>
  <si>
    <t>Rouses Point</t>
  </si>
  <si>
    <t>Saranac</t>
  </si>
  <si>
    <t>Schuyler Falls</t>
  </si>
  <si>
    <t>West Chazy</t>
  </si>
  <si>
    <t>Austerlitz</t>
  </si>
  <si>
    <t>Brainard</t>
  </si>
  <si>
    <t>Canaan</t>
  </si>
  <si>
    <t>Chatham</t>
  </si>
  <si>
    <t>Columbiaville</t>
  </si>
  <si>
    <t>East Chatham</t>
  </si>
  <si>
    <t>Ghent</t>
  </si>
  <si>
    <t>Kinderhook</t>
  </si>
  <si>
    <t>Malden Bridge</t>
  </si>
  <si>
    <t>New Lebanon</t>
  </si>
  <si>
    <t>Niverville</t>
  </si>
  <si>
    <t>North Chatham</t>
  </si>
  <si>
    <t>Old Chatham</t>
  </si>
  <si>
    <t>Spencertown</t>
  </si>
  <si>
    <t>Stottville</t>
  </si>
  <si>
    <t>Stuyvesant</t>
  </si>
  <si>
    <t>Stuyvesant Falls</t>
  </si>
  <si>
    <t>Valatie</t>
  </si>
  <si>
    <t>West Lebanon</t>
  </si>
  <si>
    <t>Ancram</t>
  </si>
  <si>
    <t>Ancramdale</t>
  </si>
  <si>
    <t>Claverack</t>
  </si>
  <si>
    <t>Copake</t>
  </si>
  <si>
    <t>Copake Falls</t>
  </si>
  <si>
    <t>Craryville</t>
  </si>
  <si>
    <t>Elizaville</t>
  </si>
  <si>
    <t>Germantown</t>
  </si>
  <si>
    <t>Hillsdale</t>
  </si>
  <si>
    <t>Hollowville</t>
  </si>
  <si>
    <t>Hudson</t>
  </si>
  <si>
    <t>Livingston</t>
  </si>
  <si>
    <t>Mellenville</t>
  </si>
  <si>
    <t>Philmont</t>
  </si>
  <si>
    <t>Cincinnatus</t>
  </si>
  <si>
    <t>Cortland</t>
  </si>
  <si>
    <t>East Homer</t>
  </si>
  <si>
    <t>Homer</t>
  </si>
  <si>
    <t>Little York</t>
  </si>
  <si>
    <t>Mc Graw</t>
  </si>
  <si>
    <t>Preble</t>
  </si>
  <si>
    <t>Truxton</t>
  </si>
  <si>
    <t>Blodgett Mills</t>
  </si>
  <si>
    <t>Harford</t>
  </si>
  <si>
    <t>Marathon</t>
  </si>
  <si>
    <t>Willet</t>
  </si>
  <si>
    <t>Akron</t>
  </si>
  <si>
    <t>Alden</t>
  </si>
  <si>
    <t>Angola</t>
  </si>
  <si>
    <t>Athol Springs</t>
  </si>
  <si>
    <t>Boston</t>
  </si>
  <si>
    <t>Bowmansville</t>
  </si>
  <si>
    <t>Brant</t>
  </si>
  <si>
    <t>Chaffee</t>
  </si>
  <si>
    <t>Clarence</t>
  </si>
  <si>
    <t>Clarence Center</t>
  </si>
  <si>
    <t>Colden</t>
  </si>
  <si>
    <t>Collins</t>
  </si>
  <si>
    <t>Collins Center</t>
  </si>
  <si>
    <t>Crittenden</t>
  </si>
  <si>
    <t>Depew</t>
  </si>
  <si>
    <t>Derby</t>
  </si>
  <si>
    <t>East Amherst</t>
  </si>
  <si>
    <t>East Aurora</t>
  </si>
  <si>
    <t>East Concord</t>
  </si>
  <si>
    <t>Eden</t>
  </si>
  <si>
    <t>Elma</t>
  </si>
  <si>
    <t>Farnham</t>
  </si>
  <si>
    <t>Getzville</t>
  </si>
  <si>
    <t>Glenwood</t>
  </si>
  <si>
    <t>Gowanda</t>
  </si>
  <si>
    <t>Grand Island</t>
  </si>
  <si>
    <t>Hamburg</t>
  </si>
  <si>
    <t>Holland</t>
  </si>
  <si>
    <t>Lake View</t>
  </si>
  <si>
    <t>Lancaster</t>
  </si>
  <si>
    <t>Lawtons</t>
  </si>
  <si>
    <t>Marilla</t>
  </si>
  <si>
    <t>North Boston</t>
  </si>
  <si>
    <t>North Collins</t>
  </si>
  <si>
    <t>North Evans</t>
  </si>
  <si>
    <t>Orchard Park</t>
  </si>
  <si>
    <t>Sardinia</t>
  </si>
  <si>
    <t>South Wales</t>
  </si>
  <si>
    <t>Spring Brook</t>
  </si>
  <si>
    <t>Springville</t>
  </si>
  <si>
    <t>Tonawanda</t>
  </si>
  <si>
    <t>Wales Center</t>
  </si>
  <si>
    <t>West Falls</t>
  </si>
  <si>
    <t>Minerva</t>
  </si>
  <si>
    <t>Newcomb</t>
  </si>
  <si>
    <t>North Hudson</t>
  </si>
  <si>
    <t>Olmstedville</t>
  </si>
  <si>
    <t>Paradox</t>
  </si>
  <si>
    <t>Schroon Lake</t>
  </si>
  <si>
    <t>Severance</t>
  </si>
  <si>
    <t>Ticonderoga</t>
  </si>
  <si>
    <t>Bloomingdale</t>
  </si>
  <si>
    <t>Crown Point</t>
  </si>
  <si>
    <t>Elizabethtown</t>
  </si>
  <si>
    <t>Essex</t>
  </si>
  <si>
    <t>Jay</t>
  </si>
  <si>
    <t>Keene</t>
  </si>
  <si>
    <t>Keene Valley</t>
  </si>
  <si>
    <t>Lake Placid</t>
  </si>
  <si>
    <t>Lewis</t>
  </si>
  <si>
    <t>Mineville</t>
  </si>
  <si>
    <t>Moriah</t>
  </si>
  <si>
    <t>Moriah Center</t>
  </si>
  <si>
    <t>New Russia</t>
  </si>
  <si>
    <t>Port Henry</t>
  </si>
  <si>
    <t>Port Kent</t>
  </si>
  <si>
    <t>Ray Brook</t>
  </si>
  <si>
    <t>Upper Jay</t>
  </si>
  <si>
    <t>Westport</t>
  </si>
  <si>
    <t>Willsboro</t>
  </si>
  <si>
    <t>Wilmington</t>
  </si>
  <si>
    <t>Witherbee</t>
  </si>
  <si>
    <t>Bombay</t>
  </si>
  <si>
    <t>Brainardsville</t>
  </si>
  <si>
    <t>Brushton</t>
  </si>
  <si>
    <t>Burke</t>
  </si>
  <si>
    <t>Chateaugay</t>
  </si>
  <si>
    <t>Constable</t>
  </si>
  <si>
    <t>Dickinson Center</t>
  </si>
  <si>
    <t>Fort Covington</t>
  </si>
  <si>
    <t>Gabriels</t>
  </si>
  <si>
    <t>Lake Clear</t>
  </si>
  <si>
    <t>Malone</t>
  </si>
  <si>
    <t>Moira</t>
  </si>
  <si>
    <t>North Bangor</t>
  </si>
  <si>
    <t>Owls Head</t>
  </si>
  <si>
    <t>Paul Smiths</t>
  </si>
  <si>
    <t>Rainbow Lake</t>
  </si>
  <si>
    <t>Saint Regis Falls</t>
  </si>
  <si>
    <t>Saranac Lake</t>
  </si>
  <si>
    <t>Tupper Lake</t>
  </si>
  <si>
    <t>Vermontville</t>
  </si>
  <si>
    <t>Whippleville</t>
  </si>
  <si>
    <t>Broadalbin</t>
  </si>
  <si>
    <t>Caroga Lake</t>
  </si>
  <si>
    <t>Gloversville</t>
  </si>
  <si>
    <t>Johnstown</t>
  </si>
  <si>
    <t>Mayfield</t>
  </si>
  <si>
    <t>Northville</t>
  </si>
  <si>
    <t>Stratford</t>
  </si>
  <si>
    <t>Alexander</t>
  </si>
  <si>
    <t>Basom</t>
  </si>
  <si>
    <t>Batavia</t>
  </si>
  <si>
    <t>Corfu</t>
  </si>
  <si>
    <t>Darien Center</t>
  </si>
  <si>
    <t>East Bethany</t>
  </si>
  <si>
    <t>East Pembroke</t>
  </si>
  <si>
    <t>Elba</t>
  </si>
  <si>
    <t>Oakfield</t>
  </si>
  <si>
    <t>Stafford</t>
  </si>
  <si>
    <t>Bergen</t>
  </si>
  <si>
    <t>Byron</t>
  </si>
  <si>
    <t>Le Roy</t>
  </si>
  <si>
    <t>Pavilion</t>
  </si>
  <si>
    <t>South Byron</t>
  </si>
  <si>
    <t>Lake Pleasant</t>
  </si>
  <si>
    <t>Piseco</t>
  </si>
  <si>
    <t>Speculator</t>
  </si>
  <si>
    <t>Wells</t>
  </si>
  <si>
    <t>Blue Mountain Lake</t>
  </si>
  <si>
    <t>Indian Lake</t>
  </si>
  <si>
    <t>Long Lake</t>
  </si>
  <si>
    <t>Sabael</t>
  </si>
  <si>
    <t>Hoffmeister</t>
  </si>
  <si>
    <t>Inlet</t>
  </si>
  <si>
    <t>Raquette Lake</t>
  </si>
  <si>
    <t>Cold Brook</t>
  </si>
  <si>
    <t>Dolgeville</t>
  </si>
  <si>
    <t>Eagle Bay</t>
  </si>
  <si>
    <t>Frankfort</t>
  </si>
  <si>
    <t>Herkimer</t>
  </si>
  <si>
    <t>Ilion</t>
  </si>
  <si>
    <t>Jordanville</t>
  </si>
  <si>
    <t>Little Falls</t>
  </si>
  <si>
    <t>Middleville</t>
  </si>
  <si>
    <t>Mohawk</t>
  </si>
  <si>
    <t>Newport</t>
  </si>
  <si>
    <t>Old Forge</t>
  </si>
  <si>
    <t>Poland</t>
  </si>
  <si>
    <t>Salisbury Center</t>
  </si>
  <si>
    <t>Thendara</t>
  </si>
  <si>
    <t>Van Hornesville</t>
  </si>
  <si>
    <t>West Winfield</t>
  </si>
  <si>
    <t>Watertown</t>
  </si>
  <si>
    <t>Fort Drum</t>
  </si>
  <si>
    <t>Adams</t>
  </si>
  <si>
    <t>Adams Center</t>
  </si>
  <si>
    <t>Alexandria Bay</t>
  </si>
  <si>
    <t>Antwerp</t>
  </si>
  <si>
    <t>Belleville</t>
  </si>
  <si>
    <t>Black River</t>
  </si>
  <si>
    <t>Brownville</t>
  </si>
  <si>
    <t>Calcium</t>
  </si>
  <si>
    <t>Cape Vincent</t>
  </si>
  <si>
    <t>Carthage</t>
  </si>
  <si>
    <t>Chaumont</t>
  </si>
  <si>
    <t>Clayton</t>
  </si>
  <si>
    <t>Deferiet</t>
  </si>
  <si>
    <t>Depauville</t>
  </si>
  <si>
    <t>Dexter</t>
  </si>
  <si>
    <t>Ellisburg</t>
  </si>
  <si>
    <t>Evans Mills</t>
  </si>
  <si>
    <t>Felts Mills</t>
  </si>
  <si>
    <t>Wellesley Island</t>
  </si>
  <si>
    <t>Fishers Landing</t>
  </si>
  <si>
    <t>Great Bend</t>
  </si>
  <si>
    <t>Henderson</t>
  </si>
  <si>
    <t>Henderson Harbor</t>
  </si>
  <si>
    <t>La Fargeville</t>
  </si>
  <si>
    <t>Limerick</t>
  </si>
  <si>
    <t>Lorraine</t>
  </si>
  <si>
    <t>Mannsville</t>
  </si>
  <si>
    <t>Natural Bridge</t>
  </si>
  <si>
    <t>Philadelphia</t>
  </si>
  <si>
    <t>Pierrepont Manor</t>
  </si>
  <si>
    <t>Plessis</t>
  </si>
  <si>
    <t>Redwood</t>
  </si>
  <si>
    <t>Rodman</t>
  </si>
  <si>
    <t>Sackets Harbor</t>
  </si>
  <si>
    <t>Theresa</t>
  </si>
  <si>
    <t>Thousand Island Park</t>
  </si>
  <si>
    <t>Three Mile Bay</t>
  </si>
  <si>
    <t>Beaver Falls</t>
  </si>
  <si>
    <t>Brantingham</t>
  </si>
  <si>
    <t>Constableville</t>
  </si>
  <si>
    <t>Croghan</t>
  </si>
  <si>
    <t>Glenfield</t>
  </si>
  <si>
    <t>Greig</t>
  </si>
  <si>
    <t>Lowville</t>
  </si>
  <si>
    <t>Lyons Falls</t>
  </si>
  <si>
    <t>Martinsburg</t>
  </si>
  <si>
    <t>Port Leyden</t>
  </si>
  <si>
    <t>Turin</t>
  </si>
  <si>
    <t>West Leyden</t>
  </si>
  <si>
    <t>Castorland</t>
  </si>
  <si>
    <t>Copenhagen</t>
  </si>
  <si>
    <t>Deer River</t>
  </si>
  <si>
    <t>Denmark</t>
  </si>
  <si>
    <t>Harrisville</t>
  </si>
  <si>
    <t>Avon</t>
  </si>
  <si>
    <t>Caledonia</t>
  </si>
  <si>
    <t>Conesus</t>
  </si>
  <si>
    <t>Dansville</t>
  </si>
  <si>
    <t>Geneseo</t>
  </si>
  <si>
    <t>Groveland</t>
  </si>
  <si>
    <t>Lakeville</t>
  </si>
  <si>
    <t>Leicester</t>
  </si>
  <si>
    <t>Lima</t>
  </si>
  <si>
    <t>Linwood</t>
  </si>
  <si>
    <t>Livonia</t>
  </si>
  <si>
    <t>Livonia Center</t>
  </si>
  <si>
    <t>Mount Morris</t>
  </si>
  <si>
    <t>Nunda</t>
  </si>
  <si>
    <t>Piffard</t>
  </si>
  <si>
    <t>Retsof</t>
  </si>
  <si>
    <t>Scottsburg</t>
  </si>
  <si>
    <t>Sonyea</t>
  </si>
  <si>
    <t>South Lima</t>
  </si>
  <si>
    <t>Springwater</t>
  </si>
  <si>
    <t>York</t>
  </si>
  <si>
    <t>Dalton</t>
  </si>
  <si>
    <t>Hunt</t>
  </si>
  <si>
    <t>Bridgeport</t>
  </si>
  <si>
    <t>Canastota</t>
  </si>
  <si>
    <t>Cazenovia</t>
  </si>
  <si>
    <t>Chittenango</t>
  </si>
  <si>
    <t>Clockville</t>
  </si>
  <si>
    <t>De Ruyter</t>
  </si>
  <si>
    <t>Erieville</t>
  </si>
  <si>
    <t>Georgetown</t>
  </si>
  <si>
    <t>Kirkville</t>
  </si>
  <si>
    <t>New Woodstock</t>
  </si>
  <si>
    <t>Peterboro</t>
  </si>
  <si>
    <t>Wampsville</t>
  </si>
  <si>
    <t>Bouckville</t>
  </si>
  <si>
    <t>Brookfield</t>
  </si>
  <si>
    <t>Earlville</t>
  </si>
  <si>
    <t>Eaton</t>
  </si>
  <si>
    <t>Hamilton</t>
  </si>
  <si>
    <t>Hubbardsville</t>
  </si>
  <si>
    <t>Leonardsville</t>
  </si>
  <si>
    <t>Madison</t>
  </si>
  <si>
    <t>Morrisville</t>
  </si>
  <si>
    <t>Munnsville</t>
  </si>
  <si>
    <t>North Brookfield</t>
  </si>
  <si>
    <t>Oneida</t>
  </si>
  <si>
    <t>Solsville</t>
  </si>
  <si>
    <t>West Eaton</t>
  </si>
  <si>
    <t>West Edmeston</t>
  </si>
  <si>
    <t>Adams Basin</t>
  </si>
  <si>
    <t>Brockport</t>
  </si>
  <si>
    <t>Churchville</t>
  </si>
  <si>
    <t>Clarkson</t>
  </si>
  <si>
    <t>East Rochester</t>
  </si>
  <si>
    <t>Fairport</t>
  </si>
  <si>
    <t>Hamlin</t>
  </si>
  <si>
    <t>Henrietta</t>
  </si>
  <si>
    <t>Hilton</t>
  </si>
  <si>
    <t>Honeoye Falls</t>
  </si>
  <si>
    <t>Mendon</t>
  </si>
  <si>
    <t>Mumford</t>
  </si>
  <si>
    <t>North Chili</t>
  </si>
  <si>
    <t>North Greece</t>
  </si>
  <si>
    <t>Penfield</t>
  </si>
  <si>
    <t>Pittsford</t>
  </si>
  <si>
    <t>Rush</t>
  </si>
  <si>
    <t>Scottsville</t>
  </si>
  <si>
    <t>Spencerport</t>
  </si>
  <si>
    <t>Webster</t>
  </si>
  <si>
    <t>West Henrietta</t>
  </si>
  <si>
    <t>Amsterdam</t>
  </si>
  <si>
    <t>Auriesville</t>
  </si>
  <si>
    <t>Fonda</t>
  </si>
  <si>
    <t>Fort Hunter</t>
  </si>
  <si>
    <t>Fort Johnson</t>
  </si>
  <si>
    <t>Fultonville</t>
  </si>
  <si>
    <t>Hagaman</t>
  </si>
  <si>
    <t>Sprakers</t>
  </si>
  <si>
    <t>Tribes Hill</t>
  </si>
  <si>
    <t>Canajoharie</t>
  </si>
  <si>
    <t>Fort Plain</t>
  </si>
  <si>
    <t>Nelliston</t>
  </si>
  <si>
    <t>Palatine Bridge</t>
  </si>
  <si>
    <t>Saint Johnsville</t>
  </si>
  <si>
    <t>Appleton</t>
  </si>
  <si>
    <t>Barker</t>
  </si>
  <si>
    <t>Burt</t>
  </si>
  <si>
    <t>Gasport</t>
  </si>
  <si>
    <t>Lewiston</t>
  </si>
  <si>
    <t>Lockport</t>
  </si>
  <si>
    <t>Middleport</t>
  </si>
  <si>
    <t>Model City</t>
  </si>
  <si>
    <t>Newfane</t>
  </si>
  <si>
    <t>Niagara University</t>
  </si>
  <si>
    <t>North Tonawanda</t>
  </si>
  <si>
    <t>Olcott</t>
  </si>
  <si>
    <t>Ransomville</t>
  </si>
  <si>
    <t>Sanborn</t>
  </si>
  <si>
    <t>Stella Niagara</t>
  </si>
  <si>
    <t>Wilson</t>
  </si>
  <si>
    <t>Youngstown</t>
  </si>
  <si>
    <t>Niagara Falls</t>
  </si>
  <si>
    <t>Durhamville</t>
  </si>
  <si>
    <t>North Bay</t>
  </si>
  <si>
    <t>Sylvan Beach</t>
  </si>
  <si>
    <t>Verona Beach</t>
  </si>
  <si>
    <t>Alder Creek</t>
  </si>
  <si>
    <t>Ava</t>
  </si>
  <si>
    <t>Barneveld</t>
  </si>
  <si>
    <t>Blossvale</t>
  </si>
  <si>
    <t>Boonville</t>
  </si>
  <si>
    <t>Bridgewater</t>
  </si>
  <si>
    <t>Camden</t>
  </si>
  <si>
    <t>Cassville</t>
  </si>
  <si>
    <t>Chadwicks</t>
  </si>
  <si>
    <t>Clark Mills</t>
  </si>
  <si>
    <t>Clayville</t>
  </si>
  <si>
    <t>Clinton</t>
  </si>
  <si>
    <t>Deansboro</t>
  </si>
  <si>
    <t>Forestport</t>
  </si>
  <si>
    <t>Franklin Springs</t>
  </si>
  <si>
    <t>Hinckley</t>
  </si>
  <si>
    <t>Holland Patent</t>
  </si>
  <si>
    <t>Knoxboro</t>
  </si>
  <si>
    <t>Lee Center</t>
  </si>
  <si>
    <t>Mc Connellsville</t>
  </si>
  <si>
    <t>Marcy</t>
  </si>
  <si>
    <t>New Hartford</t>
  </si>
  <si>
    <t>New York Mills</t>
  </si>
  <si>
    <t>Oriskany</t>
  </si>
  <si>
    <t>Oriskany Falls</t>
  </si>
  <si>
    <t>Prospect</t>
  </si>
  <si>
    <t>Remsen</t>
  </si>
  <si>
    <t>Rome</t>
  </si>
  <si>
    <t>Sangerfield</t>
  </si>
  <si>
    <t>Sauquoit</t>
  </si>
  <si>
    <t>Sherrill</t>
  </si>
  <si>
    <t>Stittville</t>
  </si>
  <si>
    <t>Taberg</t>
  </si>
  <si>
    <t>Vernon</t>
  </si>
  <si>
    <t>Vernon Center</t>
  </si>
  <si>
    <t>Verona</t>
  </si>
  <si>
    <t>Washington Mills</t>
  </si>
  <si>
    <t>Waterville</t>
  </si>
  <si>
    <t>Westdale</t>
  </si>
  <si>
    <t>Westernville</t>
  </si>
  <si>
    <t>Westmoreland</t>
  </si>
  <si>
    <t>Whitesboro</t>
  </si>
  <si>
    <t>Woodgate</t>
  </si>
  <si>
    <t>Yorkville</t>
  </si>
  <si>
    <t>Utica</t>
  </si>
  <si>
    <t>Apulia Station</t>
  </si>
  <si>
    <t>Baldwinsville</t>
  </si>
  <si>
    <t>Brewerton</t>
  </si>
  <si>
    <t>Camillus</t>
  </si>
  <si>
    <t>Cicero</t>
  </si>
  <si>
    <t>Clay</t>
  </si>
  <si>
    <t>Delphi Falls</t>
  </si>
  <si>
    <t>East Syracuse</t>
  </si>
  <si>
    <t>Elbridge</t>
  </si>
  <si>
    <t>Fabius</t>
  </si>
  <si>
    <t>Fayetteville</t>
  </si>
  <si>
    <t>Jamesville</t>
  </si>
  <si>
    <t>Jordan</t>
  </si>
  <si>
    <t>La Fayette</t>
  </si>
  <si>
    <t>Liverpool</t>
  </si>
  <si>
    <t>Manlius</t>
  </si>
  <si>
    <t>Marcellus</t>
  </si>
  <si>
    <t>Marietta</t>
  </si>
  <si>
    <t>Memphis</t>
  </si>
  <si>
    <t>Minoa</t>
  </si>
  <si>
    <t>Mottville</t>
  </si>
  <si>
    <t>Nedrow</t>
  </si>
  <si>
    <t>Plainville</t>
  </si>
  <si>
    <t>Pompey</t>
  </si>
  <si>
    <t>Skaneateles</t>
  </si>
  <si>
    <t>Skaneateles Falls</t>
  </si>
  <si>
    <t>Tully</t>
  </si>
  <si>
    <t>Warners</t>
  </si>
  <si>
    <t>Canandaigua</t>
  </si>
  <si>
    <t>Farmington</t>
  </si>
  <si>
    <t>Clifton Springs</t>
  </si>
  <si>
    <t>East Bloomfield</t>
  </si>
  <si>
    <t>Fishers</t>
  </si>
  <si>
    <t>Geneva</t>
  </si>
  <si>
    <t>Gorham</t>
  </si>
  <si>
    <t>Hall</t>
  </si>
  <si>
    <t>Hemlock</t>
  </si>
  <si>
    <t>Bloomfield</t>
  </si>
  <si>
    <t>Honeoye</t>
  </si>
  <si>
    <t>Ionia</t>
  </si>
  <si>
    <t>Manchester</t>
  </si>
  <si>
    <t>Naples</t>
  </si>
  <si>
    <t>Oaks Corners</t>
  </si>
  <si>
    <t>Phelps</t>
  </si>
  <si>
    <t>Port Gibson</t>
  </si>
  <si>
    <t>Seneca Castle</t>
  </si>
  <si>
    <t>Shortsville</t>
  </si>
  <si>
    <t>Stanley</t>
  </si>
  <si>
    <t>Victor</t>
  </si>
  <si>
    <t>West Bloomfield</t>
  </si>
  <si>
    <t>Lyndonville</t>
  </si>
  <si>
    <t>Medina</t>
  </si>
  <si>
    <t>Albion</t>
  </si>
  <si>
    <t>Clarendon</t>
  </si>
  <si>
    <t>Fancher</t>
  </si>
  <si>
    <t>Holley</t>
  </si>
  <si>
    <t>Kendall</t>
  </si>
  <si>
    <t>Kent</t>
  </si>
  <si>
    <t>Knowlesville</t>
  </si>
  <si>
    <t>Morton</t>
  </si>
  <si>
    <t>Waterport</t>
  </si>
  <si>
    <t>Bernhards Bay</t>
  </si>
  <si>
    <t>Central Square</t>
  </si>
  <si>
    <t>Cleveland</t>
  </si>
  <si>
    <t>Constantia</t>
  </si>
  <si>
    <t>Fulton</t>
  </si>
  <si>
    <t>Hannibal</t>
  </si>
  <si>
    <t>Hastings</t>
  </si>
  <si>
    <t>Lacona</t>
  </si>
  <si>
    <t>Lycoming</t>
  </si>
  <si>
    <t>Mallory</t>
  </si>
  <si>
    <t>Maple View</t>
  </si>
  <si>
    <t>Mexico</t>
  </si>
  <si>
    <t>Minetto</t>
  </si>
  <si>
    <t>New Haven</t>
  </si>
  <si>
    <t>Oswego</t>
  </si>
  <si>
    <t>Parish</t>
  </si>
  <si>
    <t>Pennellville</t>
  </si>
  <si>
    <t>Phoenix</t>
  </si>
  <si>
    <t>Pulaski</t>
  </si>
  <si>
    <t>Richland</t>
  </si>
  <si>
    <t>Sandy Creek</t>
  </si>
  <si>
    <t>West Monroe</t>
  </si>
  <si>
    <t>Altmar</t>
  </si>
  <si>
    <t>Orwell</t>
  </si>
  <si>
    <t>Redfield</t>
  </si>
  <si>
    <t>Williamstown</t>
  </si>
  <si>
    <t>East Worcester</t>
  </si>
  <si>
    <t>Maryland</t>
  </si>
  <si>
    <t>Schenevus</t>
  </si>
  <si>
    <t>Worcester</t>
  </si>
  <si>
    <t>Burlington Flats</t>
  </si>
  <si>
    <t>Cherry Valley</t>
  </si>
  <si>
    <t>Cooperstown</t>
  </si>
  <si>
    <t>East Springfield</t>
  </si>
  <si>
    <t>Edmeston</t>
  </si>
  <si>
    <t>Fly Creek</t>
  </si>
  <si>
    <t>Garrattsville</t>
  </si>
  <si>
    <t>Hartwick</t>
  </si>
  <si>
    <t>New Lisbon</t>
  </si>
  <si>
    <t>Richfield Springs</t>
  </si>
  <si>
    <t>Roseboom</t>
  </si>
  <si>
    <t>Schuyler Lake</t>
  </si>
  <si>
    <t>Springfield Center</t>
  </si>
  <si>
    <t>West Burlington</t>
  </si>
  <si>
    <t>Westford</t>
  </si>
  <si>
    <t>Colliersville</t>
  </si>
  <si>
    <t>Gilbertsville</t>
  </si>
  <si>
    <t>Laurens</t>
  </si>
  <si>
    <t>Milford</t>
  </si>
  <si>
    <t>Morris</t>
  </si>
  <si>
    <t>Mount Vision</t>
  </si>
  <si>
    <t>Oneonta</t>
  </si>
  <si>
    <t>Otego</t>
  </si>
  <si>
    <t>Portlandville</t>
  </si>
  <si>
    <t>Unadilla</t>
  </si>
  <si>
    <t>Wells Bridge</t>
  </si>
  <si>
    <t>West Oneonta</t>
  </si>
  <si>
    <t>Averill Park</t>
  </si>
  <si>
    <t>Berlin</t>
  </si>
  <si>
    <t>Buskirk</t>
  </si>
  <si>
    <t>Cherry Plain</t>
  </si>
  <si>
    <t>Cropseyville</t>
  </si>
  <si>
    <t>East Greenbush</t>
  </si>
  <si>
    <t>East Nassau</t>
  </si>
  <si>
    <t>East Schodack</t>
  </si>
  <si>
    <t>Grafton</t>
  </si>
  <si>
    <t>Hoosick</t>
  </si>
  <si>
    <t>Hoosick Falls</t>
  </si>
  <si>
    <t>Johnsonville</t>
  </si>
  <si>
    <t>Melrose</t>
  </si>
  <si>
    <t>Nassau</t>
  </si>
  <si>
    <t>North Hoosick</t>
  </si>
  <si>
    <t>Petersburg</t>
  </si>
  <si>
    <t>Poestenkill</t>
  </si>
  <si>
    <t>Rensselaer</t>
  </si>
  <si>
    <t>Sand Lake</t>
  </si>
  <si>
    <t>Schaghticoke</t>
  </si>
  <si>
    <t>Schodack Landing</t>
  </si>
  <si>
    <t>Stephentown</t>
  </si>
  <si>
    <t>Valley Falls</t>
  </si>
  <si>
    <t>West Sand Lake</t>
  </si>
  <si>
    <t>Wynantskill</t>
  </si>
  <si>
    <t>Ballston Lake</t>
  </si>
  <si>
    <t>Ballston Spa</t>
  </si>
  <si>
    <t>Burnt Hills</t>
  </si>
  <si>
    <t>Clifton Park</t>
  </si>
  <si>
    <t>Galway</t>
  </si>
  <si>
    <t>Mechanicville</t>
  </si>
  <si>
    <t>Rexford</t>
  </si>
  <si>
    <t>Round Lake</t>
  </si>
  <si>
    <t>Stillwater</t>
  </si>
  <si>
    <t>Waterford</t>
  </si>
  <si>
    <t>South Glens Falls</t>
  </si>
  <si>
    <t>Corinth</t>
  </si>
  <si>
    <t>Gansevoort</t>
  </si>
  <si>
    <t>Greenfield Center</t>
  </si>
  <si>
    <t>Hadley</t>
  </si>
  <si>
    <t>Middle Grove</t>
  </si>
  <si>
    <t>Porter Corners</t>
  </si>
  <si>
    <t>Rock City Falls</t>
  </si>
  <si>
    <t>Saratoga Springs</t>
  </si>
  <si>
    <t>Schuylerville</t>
  </si>
  <si>
    <t>Victory Mills</t>
  </si>
  <si>
    <t>Alplaus</t>
  </si>
  <si>
    <t>Delanson</t>
  </si>
  <si>
    <t>Duanesburg</t>
  </si>
  <si>
    <t>Pattersonville</t>
  </si>
  <si>
    <t>Quaker Street</t>
  </si>
  <si>
    <t>Rotterdam Junction</t>
  </si>
  <si>
    <t>Schenectady</t>
  </si>
  <si>
    <t>Carlisle</t>
  </si>
  <si>
    <t>Central Bridge</t>
  </si>
  <si>
    <t>Charlotteville</t>
  </si>
  <si>
    <t>Cobleskill</t>
  </si>
  <si>
    <t>Esperance</t>
  </si>
  <si>
    <t>Fultonham</t>
  </si>
  <si>
    <t>Gallupville</t>
  </si>
  <si>
    <t>Gilboa</t>
  </si>
  <si>
    <t>Howes Cave</t>
  </si>
  <si>
    <t>Jefferson</t>
  </si>
  <si>
    <t>Middleburgh</t>
  </si>
  <si>
    <t>North Blenheim</t>
  </si>
  <si>
    <t>Richmondville</t>
  </si>
  <si>
    <t>Schoharie</t>
  </si>
  <si>
    <t>Sloansville</t>
  </si>
  <si>
    <t>Summit</t>
  </si>
  <si>
    <t>Warnerville</t>
  </si>
  <si>
    <t>West Fulton</t>
  </si>
  <si>
    <t>Sharon Springs</t>
  </si>
  <si>
    <t>Lawrenceville</t>
  </si>
  <si>
    <t>Hailesboro</t>
  </si>
  <si>
    <t>Rooseveltown</t>
  </si>
  <si>
    <t>Potsdam</t>
  </si>
  <si>
    <t>Childwold</t>
  </si>
  <si>
    <t>Cranberry Lake</t>
  </si>
  <si>
    <t>Nicholville</t>
  </si>
  <si>
    <t>North Lawrence</t>
  </si>
  <si>
    <t>Piercefield</t>
  </si>
  <si>
    <t>Brasher Falls</t>
  </si>
  <si>
    <t>Brier Hill</t>
  </si>
  <si>
    <t>Canton</t>
  </si>
  <si>
    <t>Chase Mills</t>
  </si>
  <si>
    <t>Chippewa Bay</t>
  </si>
  <si>
    <t>Colton</t>
  </si>
  <si>
    <t>De Kalb Junction</t>
  </si>
  <si>
    <t>De Peyster</t>
  </si>
  <si>
    <t>Edwards</t>
  </si>
  <si>
    <t>Fine</t>
  </si>
  <si>
    <t>Gouverneur</t>
  </si>
  <si>
    <t>Hammond</t>
  </si>
  <si>
    <t>Hannawa Falls</t>
  </si>
  <si>
    <t>Helena</t>
  </si>
  <si>
    <t>Hermon</t>
  </si>
  <si>
    <t>Heuvelton</t>
  </si>
  <si>
    <t>Hogansburg</t>
  </si>
  <si>
    <t>Lisbon</t>
  </si>
  <si>
    <t>Madrid</t>
  </si>
  <si>
    <t>Morristown</t>
  </si>
  <si>
    <t>Newton Falls</t>
  </si>
  <si>
    <t>Norfolk</t>
  </si>
  <si>
    <t>Norwood</t>
  </si>
  <si>
    <t>Ogdensburg</t>
  </si>
  <si>
    <t>Oswegatchie</t>
  </si>
  <si>
    <t>Parishville</t>
  </si>
  <si>
    <t>Pyrites</t>
  </si>
  <si>
    <t>Raymondville</t>
  </si>
  <si>
    <t>Rensselaer Falls</t>
  </si>
  <si>
    <t>Richville</t>
  </si>
  <si>
    <t>Russell</t>
  </si>
  <si>
    <t>South Colton</t>
  </si>
  <si>
    <t>Star Lake</t>
  </si>
  <si>
    <t>Waddington</t>
  </si>
  <si>
    <t>Wanakena</t>
  </si>
  <si>
    <t>West Stockholm</t>
  </si>
  <si>
    <t>Winthrop</t>
  </si>
  <si>
    <t>Glens Falls</t>
  </si>
  <si>
    <t>Queensbury</t>
  </si>
  <si>
    <t>Adirondack</t>
  </si>
  <si>
    <t>Athol</t>
  </si>
  <si>
    <t>Bakers Mills</t>
  </si>
  <si>
    <t>Bolton Landing</t>
  </si>
  <si>
    <t>Brant Lake</t>
  </si>
  <si>
    <t>Chestertown</t>
  </si>
  <si>
    <t>Cleverdale</t>
  </si>
  <si>
    <t>Diamond Point</t>
  </si>
  <si>
    <t>Hague</t>
  </si>
  <si>
    <t>Johnsburg</t>
  </si>
  <si>
    <t>Lake George</t>
  </si>
  <si>
    <t>Lake Luzerne</t>
  </si>
  <si>
    <t>North Creek</t>
  </si>
  <si>
    <t>North River</t>
  </si>
  <si>
    <t>Pottersville</t>
  </si>
  <si>
    <t>Riparius</t>
  </si>
  <si>
    <t>Silver Bay</t>
  </si>
  <si>
    <t>Stony Creek</t>
  </si>
  <si>
    <t>Warrensburg</t>
  </si>
  <si>
    <t>Wevertown</t>
  </si>
  <si>
    <t>Eagle Bridge</t>
  </si>
  <si>
    <t>Argyle</t>
  </si>
  <si>
    <t>Cambridge</t>
  </si>
  <si>
    <t>Clemons</t>
  </si>
  <si>
    <t>Comstock</t>
  </si>
  <si>
    <t>Cossayuna</t>
  </si>
  <si>
    <t>Fort Ann</t>
  </si>
  <si>
    <t>Fort Edward</t>
  </si>
  <si>
    <t>Granville</t>
  </si>
  <si>
    <t>Greenwich</t>
  </si>
  <si>
    <t>Hampton</t>
  </si>
  <si>
    <t>Hartford</t>
  </si>
  <si>
    <t>Hudson Falls</t>
  </si>
  <si>
    <t>Huletts Landing</t>
  </si>
  <si>
    <t>Kattskill Bay</t>
  </si>
  <si>
    <t>Middle Falls</t>
  </si>
  <si>
    <t>Middle Granville</t>
  </si>
  <si>
    <t>North Granville</t>
  </si>
  <si>
    <t>Putnam Station</t>
  </si>
  <si>
    <t>Salem</t>
  </si>
  <si>
    <t>Shushan</t>
  </si>
  <si>
    <t>Whitehall</t>
  </si>
  <si>
    <t>Arcade</t>
  </si>
  <si>
    <t>Attica</t>
  </si>
  <si>
    <t>Bliss</t>
  </si>
  <si>
    <t>Cowlesville</t>
  </si>
  <si>
    <t>Dale</t>
  </si>
  <si>
    <t>Gainesville</t>
  </si>
  <si>
    <t>Java Center</t>
  </si>
  <si>
    <t>Java Village</t>
  </si>
  <si>
    <t>North Java</t>
  </si>
  <si>
    <t>Pike</t>
  </si>
  <si>
    <t>Strykersville</t>
  </si>
  <si>
    <t>Varysburg</t>
  </si>
  <si>
    <t>Castile</t>
  </si>
  <si>
    <t>Perry</t>
  </si>
  <si>
    <t>Portageville</t>
  </si>
  <si>
    <t>Silver Lake</t>
  </si>
  <si>
    <t>Silver Springs</t>
  </si>
  <si>
    <t>Warsaw</t>
  </si>
  <si>
    <t>Wyoming</t>
  </si>
  <si>
    <t>TOTAL COST NCLUDING LABOR AND MATERIALS FOR INSTALLED MEASURES*</t>
  </si>
  <si>
    <t>Heat Pump</t>
  </si>
  <si>
    <t>BUILDING HVAC SYSTEM (SELECT ONE)</t>
  </si>
  <si>
    <t>Existing Therms</t>
  </si>
  <si>
    <t>Proposed Therms</t>
  </si>
  <si>
    <t>Calc. Therm Saving</t>
  </si>
  <si>
    <t>CT</t>
  </si>
  <si>
    <t>MA</t>
  </si>
  <si>
    <t>Table 5:</t>
  </si>
  <si>
    <t>Application and Instructions</t>
  </si>
  <si>
    <t>States</t>
  </si>
  <si>
    <t>AL</t>
  </si>
  <si>
    <t>AK</t>
  </si>
  <si>
    <t>AZ</t>
  </si>
  <si>
    <t>AR</t>
  </si>
  <si>
    <t>CA</t>
  </si>
  <si>
    <t>CO</t>
  </si>
  <si>
    <t>DE</t>
  </si>
  <si>
    <t>FL</t>
  </si>
  <si>
    <t>GA</t>
  </si>
  <si>
    <t>HI</t>
  </si>
  <si>
    <t>ID</t>
  </si>
  <si>
    <t>IL</t>
  </si>
  <si>
    <t>IN</t>
  </si>
  <si>
    <t>IA</t>
  </si>
  <si>
    <t>KS</t>
  </si>
  <si>
    <t>KY</t>
  </si>
  <si>
    <t>LA</t>
  </si>
  <si>
    <t>ME</t>
  </si>
  <si>
    <t>MD</t>
  </si>
  <si>
    <t>MI</t>
  </si>
  <si>
    <t>MN</t>
  </si>
  <si>
    <t>MS</t>
  </si>
  <si>
    <t>MO</t>
  </si>
  <si>
    <t>MT</t>
  </si>
  <si>
    <t>NE</t>
  </si>
  <si>
    <t>NV</t>
  </si>
  <si>
    <t>NH</t>
  </si>
  <si>
    <t>NJ</t>
  </si>
  <si>
    <t>NM</t>
  </si>
  <si>
    <t>NC</t>
  </si>
  <si>
    <t>ND</t>
  </si>
  <si>
    <t>OH</t>
  </si>
  <si>
    <t>OK</t>
  </si>
  <si>
    <t>OR</t>
  </si>
  <si>
    <t>PA</t>
  </si>
  <si>
    <t>RI</t>
  </si>
  <si>
    <t>SC</t>
  </si>
  <si>
    <t>SD</t>
  </si>
  <si>
    <t>TN</t>
  </si>
  <si>
    <t>TX</t>
  </si>
  <si>
    <t>UT</t>
  </si>
  <si>
    <t>VT</t>
  </si>
  <si>
    <t>VA</t>
  </si>
  <si>
    <t>WA</t>
  </si>
  <si>
    <t>WV</t>
  </si>
  <si>
    <t>WI</t>
  </si>
  <si>
    <t>WY</t>
  </si>
  <si>
    <t>Poughkeepsie</t>
  </si>
  <si>
    <t>Monroe</t>
  </si>
  <si>
    <t>Montgomery</t>
  </si>
  <si>
    <t>Franklin</t>
  </si>
  <si>
    <t>Ontario</t>
  </si>
  <si>
    <t>NYC</t>
  </si>
  <si>
    <t>Customer:</t>
  </si>
  <si>
    <t>Region:</t>
  </si>
  <si>
    <t>N/A</t>
  </si>
  <si>
    <t>HVACList</t>
  </si>
  <si>
    <t>AC with Fuel Heat</t>
  </si>
  <si>
    <t>Chilled Water with Fuel Heat</t>
  </si>
  <si>
    <t>AC with Elec Resistance Heat</t>
  </si>
  <si>
    <t>Chilled Water with Elec Resistance Heat</t>
  </si>
  <si>
    <t>Fuel Heat Only</t>
  </si>
  <si>
    <t>Elec Resistance Heat Only</t>
  </si>
  <si>
    <t>ANNUAL THERM USAGE: (IF APPLICABLE)</t>
  </si>
  <si>
    <r>
      <t>1.</t>
    </r>
    <r>
      <rPr>
        <sz val="8"/>
        <rFont val="Arial"/>
        <family val="2"/>
      </rPr>
      <t xml:space="preserve"> </t>
    </r>
    <r>
      <rPr>
        <b/>
        <sz val="8"/>
        <rFont val="Arial"/>
        <family val="2"/>
      </rPr>
      <t>Incentives</t>
    </r>
  </si>
  <si>
    <t>Subject to these terms and conditions (“Terms and Conditions”) of the Program, the Program Administrator will pay an Incentive to the Customer for the installation of EEM(s).</t>
  </si>
  <si>
    <r>
      <t>2.</t>
    </r>
    <r>
      <rPr>
        <sz val="8"/>
        <rFont val="Arial"/>
        <family val="2"/>
      </rPr>
      <t xml:space="preserve">  </t>
    </r>
    <r>
      <rPr>
        <b/>
        <sz val="8"/>
        <rFont val="Arial"/>
        <family val="2"/>
      </rPr>
      <t>Definitions</t>
    </r>
  </si>
  <si>
    <t>(a) “Customer” means the customer who has an account for service with the Program Administrator and who satisfies the Program eligibility requirements established by the Program Administrator under the Program Materials and these Terms and Conditions.</t>
  </si>
  <si>
    <t xml:space="preserve">(b) “EEM” means the energy efficiency measure(s) described in the Program Materials or other custom measures that may be approved by the Program Administrator. </t>
  </si>
  <si>
    <t>(c) “Facility” means the Customer’s premises or location served by the Program Administrator where EEM(s) will be installed.</t>
  </si>
  <si>
    <t>(d) “Incentive” means the payment(s) to be paid by the Program Administrator to the Customer for the installation of the EEM(s) pursuant to the Program and these Terms and Conditions.</t>
  </si>
  <si>
    <t>(e) “Program” means the Commercial and Industrial Electric Program as approved by the New York Public Service Commission and offered by the Program Administrator to Customers.</t>
  </si>
  <si>
    <t>(f)  “Program Administrator” means Niagara Mohawk Power Corporation d/b/a/ National Grid.</t>
  </si>
  <si>
    <t>(g) “Program Materials” means the documents and information provided by the Program Administrator specifying the qualifying EEM(s), technology requirements, costs and other Program requirements, which include, without limitation, Program guidelines and requirements, application forms and approval letters.</t>
  </si>
  <si>
    <t>3. Application Process and Requirement for Program Administrator Approval</t>
  </si>
  <si>
    <t>(a) The Customer shall submit a completed application in the form provided by the Program Administrator.  In addition, at the Program Administrator’s discretion, the Customer may be required to provide to the Program Administrator, for its approval, a copy of the detailed specifications and scope of work as well as an analysis of the energy savings and/or demand reduction for the EEM(s) proposed by the Customer to the Program Administrator.  To the extent required by law, this analysis shall be prepared by a professional engineer licensed in the state where the Facility is located.  After the installation of the EEM(s), the Customer shall also, upon request by the Program Administrator, provide to the Program Administrator with a copy of the as-built drawings and installed EEM(s) for the Facility.</t>
  </si>
  <si>
    <t>(b) Subject to Sections 8, 10 and 14,  the Program Administrator will review the Customer’s application and supporting documentation to determine the energy savings and/or demand reduction potential.  The Program Administrator may, in its sole discretion, reject or modify any calculations, based on the Program Administrator’s own analysis.</t>
  </si>
  <si>
    <t>(c) The Program Administrator is not obligated to pay any Incentive unless the Program Administrator issues an approval letter regarding the EEM(s) proposed by the Customer, and any necessary pre- and/or post- installation verification(s) is/are successfully completed by the Program Administrator.  The Program Administrator’s approval letter shall state the maximum approved Incentive amount and the date by which the EEM(s) must be fully installed and operational to qualify for the Incentive.  The Program Administrator may also require the Customer to execute additional agreements or provide additional documentation regarding the proposed installation of the EEM(s) and for determination of Incentive(s).</t>
  </si>
  <si>
    <t>(d) The Customer shall have no right to receive, and the Program Administrator shall have no obligation to pay, Incentives for any EEM(s) that have not been approved in advance in writing by the Program Administrator, unless the Program Materials state that such prior approval is not required.  Further, the Program Administrator shall not pay Incentives for EEM(s) which may have been pre-approved, but are subsequently determined after the installation, to be not in compliance with the Program requirements.</t>
  </si>
  <si>
    <t>(e) The Program Administrator reserves the right to approve or disapprove of any Program application or proposed EEM(s).</t>
  </si>
  <si>
    <r>
      <t>4.</t>
    </r>
    <r>
      <rPr>
        <sz val="8"/>
        <rFont val="Arial"/>
        <family val="2"/>
      </rPr>
      <t xml:space="preserve"> </t>
    </r>
    <r>
      <rPr>
        <b/>
        <sz val="8"/>
        <rFont val="Arial"/>
        <family val="2"/>
      </rPr>
      <t>Equipment and Contractor Selection and Contracting</t>
    </r>
    <r>
      <rPr>
        <sz val="8"/>
        <rFont val="Arial"/>
        <family val="2"/>
      </rPr>
      <t xml:space="preserve"> </t>
    </r>
  </si>
  <si>
    <t>Customer is responsible for selecting and purchasing the EEM(s) and selecting and contracting with the design and installation contractor(s). The Customer shall be responsible for enforcing all such contracts and for assuring that the EEM(s) meet the Program requirements and applicable laws, regulations and codes, and that the contractor(s) are properly qualified, licensed and insured.  Notwithstanding the foregoing, the Program Administrator may exclude certain EEM from the Program.</t>
  </si>
  <si>
    <t xml:space="preserve">5. Pre- and Post-Installation Verification </t>
  </si>
  <si>
    <t>The Program Administrator shall not pay an Incentive until the Program Administrator has performed a satisfactory pre-installation inspection (unless the Program Materials state such pre-inspection is not required) and post-installation verification of the installation.  If the Program Administrator determines that any EEM(s) were not installed in accordance with these Terms and Conditions and the Program Materials, the Program Administrator may require modifications to the EEM(s) before it pays any Incentive(s).  The Program Administrator may, at its sole discretion, withhold payment of Incentives until it has been verified that (i) the Customer has received, as appropriate, final drawings, operations and maintenance manuals, and operator training; and (ii) the Program Administrator has received documentation detailing that the installation of the EEM(s) has been completed in accordance with these Terms and Conditions, the Program Materials, and the Program Administrator’s approval.</t>
  </si>
  <si>
    <t>6. Monitoring and Inspection</t>
  </si>
  <si>
    <t xml:space="preserve">The Program Administrator reserves the right to perform monitoring and inspection of the EEM(s) to determine the actual demand reduction and energy savings.  As a condition of receiving an Incentive, the Customer agrees to provide access and information to the Program Administrator and to cooperate with the Program Administrator regarding such monitoring and inspection.  By participating in the Program, the Customer acknowledges and agrees that no such activity by the Program Administrator includes any kind of safety, code or other compliance review.  All safety, code or other compliance reviews are the sole responsibility of the Customer. </t>
  </si>
  <si>
    <t>7. Customer Measures</t>
  </si>
  <si>
    <t>The Program Administrator will only approve of the EEM(s) that has/have cost-effective energy savings as calculated by the Program Administrator.  The Program Administrator reserves the right to approve or disapprove of any specific EEM(s) proposed by the Customer.</t>
  </si>
  <si>
    <r>
      <t>8. Incentive Amounts</t>
    </r>
    <r>
      <rPr>
        <sz val="8"/>
        <rFont val="Arial"/>
        <family val="2"/>
      </rPr>
      <t xml:space="preserve"> </t>
    </r>
  </si>
  <si>
    <t>(a) Once an Incentive amount is pre-approved, the Program Administrator shall pay to the Customer no more than the cost of purchasing and installing the EEM(s), or the pre-approved Incentive amount, whichever is less.</t>
  </si>
  <si>
    <t>(b) The Program Administrator reserves the right to reduce or eliminate the Incentive amount if the EEM(s) are not installed in accordance with these Terms and Conditions and the Program Materials. Customer shall be obligated to refund such Incentives paid by the Program Administrator if the projected energy savings have not been achieved as a result of the foregoing circumstances.  The Customer shall be obligated to refund the Incentive paid by the Program Administrator when EEM(s) that have been installed have not been properly maintained, have been altered or disconnected, or in the event of a shutdown or significant reduction of operations at facility where the EEM’s) are located.</t>
  </si>
  <si>
    <t>9. Equipment and Installation</t>
  </si>
  <si>
    <t>The Customer shall be responsible for ensuring that the EEM(s) are installed and operated in accordance with applicable laws, regulations and codes and that all applicable permits, approvals and inspections are obtained. The Customer shall provide the Program Administrator with copies of all invoices and related documents (including all materials, labor, and equipment discounts) relating to the purchase and installation of the EEM(s). The itemized invoices shall include the details of all EEM(s) including the model, quantity and cost for each EEM, and shall identify any applicable discounts or other incentives received by the Customer, or for which the Customer is eligible.  The Customer shall provide the Program Administrator with the details on the installation location(s) of the EEM(s) in the format specified by the Program Administrator, and such other documentation and information as the Program Administrator may request, including, without limitation, copies of permits and contractor and supplier invoices, orders and records. The Program Administrator shall, in its sole discretion, determine the appropriate costs of EEM(s) in order to calculate the Incentive amount.</t>
  </si>
  <si>
    <t>10. Installation Schedule Requirements</t>
  </si>
  <si>
    <t>If the Customer does not complete installation of the approved EEM(s) within the earlier of the completion date specified in the Program Administrator’s approval letter or six (6) months from the date the Program Administrator provides its prior written approval of the EEM installation, the Program Administrator may terminate any obligation to issue Incentives or any Incentive amount agreed to in an approval letter issued by the Program Administrator.</t>
  </si>
  <si>
    <t>11. Incentive Issue Conditions</t>
  </si>
  <si>
    <t>Subject to these Terms and Conditions and provided that the Program Administrator is satisfied that the Customer has satisfied all of the conditions and requirements of the Program, , the Program Administrator will use commercially reasonable efforts to pay the Incentive amount to the Customer within forty-five (45) days after all of the following conditions are met: (i) Program Administrator’s approval of the EEM installation has been provided; (ii) all applicable permits, licenses and inspections have been obtained by the Customer; (iii) installation of the EEM(s) has been completed in accordance with the requirements hereof; and (iv) the Program Administrator has verified all project and installation costs and the satisfactory installation of the EEM(s), all in accordance with the Terms and Conditions hereof.  The Customer shall not assign any of its rights or obligations referenced in these Terms and Conditions or in the Program Materials (including, without limitation, the right to receive Incentives) without the prior written consent of the Program Administrator.</t>
  </si>
  <si>
    <t>12. Maintenance of EEM(s)</t>
  </si>
  <si>
    <t>The Customer acknowledges and agrees that Customer shall operate and maintain the EEM(s) in accordance with the manufacturer’s recommendations and the terms hereof, and shall replace consumable parts and other components with comparable or superior efficient products at the Customer’s expense.</t>
  </si>
  <si>
    <r>
      <t>13.</t>
    </r>
    <r>
      <rPr>
        <sz val="8"/>
        <rFont val="Arial"/>
        <family val="2"/>
      </rPr>
      <t xml:space="preserve"> </t>
    </r>
    <r>
      <rPr>
        <b/>
        <sz val="8"/>
        <rFont val="Arial"/>
        <family val="2"/>
      </rPr>
      <t>Participation in Other Energy Efficiency Programs</t>
    </r>
  </si>
  <si>
    <r>
      <t>The Customer shall not receive Incentives from the Program Administrator for the same EEM(s) if the Customer has received incentives already from other System Benefits Charge (“SBC”)-funded New York State utilities or the New York State Energy Research and Development Authority (“NYSERDA”).</t>
    </r>
    <r>
      <rPr>
        <sz val="8"/>
        <rFont val="Times New Roman"/>
        <family val="1"/>
      </rPr>
      <t xml:space="preserve"> A </t>
    </r>
    <r>
      <rPr>
        <sz val="8"/>
        <rFont val="Arial"/>
        <family val="2"/>
      </rPr>
      <t>Customer enrolled in the Self-Direct Program for 2017-2019 offered by National Grid is not eligible to receive an Incentive amount under this Program for any electric EEMs installed during the Customer’s enrollment in the Self-Direct Program cycle. The Company’s Self-Direct Program requirements address eligibility requirements under this Program in the event a Customer withdraws from the Self-Direct Program mid-cycle.</t>
    </r>
    <r>
      <rPr>
        <sz val="10"/>
        <rFont val="Times New Roman"/>
        <family val="1"/>
      </rPr>
      <t xml:space="preserve">  </t>
    </r>
  </si>
  <si>
    <t>14. Program/Terms and Conditions Changes</t>
  </si>
  <si>
    <t>Program expenditures, requirements and eligibility, and these Terms and Conditions, may be changed by the Program Administrator at any time without notice.  The Program Administrator reserves the right to withhold approval of projects and any EEM(s) for which the Customer may apply for an Incentive for any reason and to cancel or alter the Program at any time without notice.  Approved applications for EEM(s) will be processed under the Terms and Conditions and Program Materials in effect at the time of such approval by the Program Administrator.</t>
  </si>
  <si>
    <t>15. Indemnification and Limitation of the Program Administrator’s Liability</t>
  </si>
  <si>
    <t>The Customer shall indemnify, defend and hold harmless the Program Administrator, its affiliates and their respective contractors, officers, directors, employees, agents, representatives and assigns (“Indemnified Parties”)  from and against any and all claims, damages, losses and expenses, including reasonable attorneys’ fees and costs incurred to enforce this indemnity arising out of the acts and/or omissions of the Customer or the Customer’s agent(s) in connection with the Customer’s participation in the Program (“Damages”) brought by or for a third party except to the extent that Damages are caused by the negligence of any of the Indemnified Parties.  To the fullest extent allowed by law, the Program Administrator’s liability will be limited to paying approved Incentives in accordance with these Terms and Conditions and the Program Materials, and the Program Administrator and its affiliates and their respective contractors, officers, directors, employees, agents, representatives and assigns shall not be liable to the Customer or any other party for any other obligation except to the extent liability is caused by the negligence of the Program Administrator and its affiliates and their respective contractors, officers, directors, employees, agents, representatives and assigns.  The Program Administrator shall not be liable to the Customer for any special, indirect, incidental, penal, punitive, or consequential damages of any nature in connection with Customer’s participation in the Program or these Terms and Conditions.</t>
  </si>
  <si>
    <t>16.  No Warranties or Representations by the Program Administrator</t>
  </si>
  <si>
    <t xml:space="preserve">(a) THE PROGRAM ADMINISTRATOR DOES NOT ENDORSE, GUARANTEE, OR WARRANT ANY CONTRACTOR, MANUFACTURER OR PRODUCT, AND THE PROGRAM ADMINISTRATOR MAKES NO REPRESENTATIONS, WARRANTIES OR GUARANTEES IN CONNECTION WITH THE PROGRAM, EEM(s) OR ANY SERVICES PERFORMED IN CONNECTION HEREWITH OR THEREWITH, WHETHER STATUTORY, ORAL, WRITTEN, EXPRESS, OR IMPLIED, INCLUDING, WITHOUT LIMITATION, WARRANTIES OF MERCHANTABILITY AND FITNESS FOR A PARTICULAR PURPOSE.  THIS DISCLAIMER SHALL SURVIVE ANY CANCELLATION, COMPLETION, TERMINATION OR EXPIRATION OF THE CUSTOMER’S PARTICIPATION IN THE PROGRAM.  CUSTOMER ACKNOWLEDGES AND AGREES THAT ANY WARRANTIES PROVIDED BY ORIGINAL MANUFACTURERS, LICENSORS, OR PROVIDERS OF MATERIAL, EQUIPMENT, OR OTHER ITEMS PROVIDED OR USED IN CONNECTION WITH THE PROGRAM IN CONNECTION WITH THESE TERMS AND CONDITIONS, INCLUDING ITEMS INCORPORATED IN THE PROGRAM (“THIRD PARTY WARRANTIES”), ARE NOT TO BE CONSIDERED WARRANTIES OF THE PROGRAM ADMINISTRATOR AND THE PROGRAM ADMINISTRATOR MAKES NO REPRESENTATIONS, GUARANTEES, OR WARRANTIES AS TO THE APPLICABILITY OR ENFORCEABILITY OF ANY SUCH THIRD PARTY WARRANTIES.  THE TERMS OF THIS SECTION SHALL GOVERN OVER ANY CONTRARY VERBAL STATEMENTS OR LANGUAGE APPEARING IN ANY PROGRAM ADMINISTRATOR’S OTHER DOCUMENTS. </t>
  </si>
  <si>
    <t>(b) Neither the Program Administrator nor any of its employees, contractors, agents, representatives or assigns is/are responsible for determining that the design, engineering or installation of the EEM(s) is proper or complies with any particular laws, codes, or industry standards.  The Program Administrator does not make any representations of any kind regarding the benefits, demand reduction, or energy savings to be achieved by the EEM(s) or the adequacy or safety of the EEMs.</t>
  </si>
  <si>
    <t>(c) The Customer acknowledges and agrees that it is solely responsible (directly-based on its own judgment or indirectly-based on the advice of an independent expert, not the Program Administrator) for all aspects of the EEM(s) and related work including, but not limited to: selecting the EEM(s); selecting contractors to perform the work; inspecting the work and the EEM(s); ensuring that the EEM(s) is/are in good working order and condition; ensuring that the equipment is of the manufacture, design specifications, size and capacity selected by the Customer and that the same is properly installed and suitable for the Customer’s purposes; and determining if work was properly performed.</t>
  </si>
  <si>
    <t>(d) The Customer agrees and acknowledges that the Program Administrator is not a manufacturer of, or regularly engaged in the sale or distribution of, or an expert with regard to, any equipment or work which might be used to install the EEM(s) under the Program.</t>
  </si>
  <si>
    <t>(e) The provisions of this Section shall survive the termination, cancellation or completion of the Customer’s participation in the Program.</t>
  </si>
  <si>
    <t>17. Customer Confidentiality</t>
  </si>
  <si>
    <r>
      <t>The Customer consents to the release by the Company of the Customer’s energy use information to authorized representatives of the Program Administrator performing evaluations and/or determining eligibility, demand reduction, or energy savings in connection with the Program  provided that the Program Administrator requires that the Customer’s energy use information is kept confidential and used only for the purposes of evaluation and/or determining eligibility, demand reduction, or energy savings in connection with the Program. The Customer further grants to the Program Administrator the right to use and reference the Customer’s participation in the Program and the energy savings relating to the Customer’s participation in the Program for regulatory purposes.</t>
    </r>
    <r>
      <rPr>
        <sz val="8"/>
        <rFont val="Calibri"/>
        <family val="2"/>
      </rPr>
      <t xml:space="preserve">  </t>
    </r>
    <r>
      <rPr>
        <sz val="8"/>
        <rFont val="Arial"/>
        <family val="2"/>
      </rPr>
      <t>The Program Administrator shall keep the Customer’s information in strict confidence, shall exercise reasonable care to maintain the confidentiality, and shall not divulge the Customer’s information to any third party without the prior written consent of the Customer, except to the extent expressly permitted by these Terms and Conditions.</t>
    </r>
  </si>
  <si>
    <t>18. Customer Must Declare and Pay All Taxes</t>
  </si>
  <si>
    <t>The benefits conferred upon the Customer through participation in this Program, including the receipt of the Incentive, may be taxable by the federal, state, and/or local government.  The Customer is responsible for declaring and paying all such taxes.  The Program Administrator is not responsible for the payment of any such taxes.</t>
  </si>
  <si>
    <t>19. Customer Consent</t>
  </si>
  <si>
    <t>Customer of National Grid agrees and authorizes the utility's sharing of the participant-customer's information and/or project-level information with New Your State Department of Public Service Staff and NYSERDA, including its agents or authorized representatives, consistent with NYSERDA's New Your State Public Service Commission and statutorily authorized responsibilities, including, but not limited to supporting market development initiatives, and other evaluation and measurement activities.  (For clarity, the term project level includes the information based on the scope of the project, including. but not limited to, aggregated and anonymized whole building, building or subset of the project.)</t>
  </si>
  <si>
    <r>
      <t>20. Counterpart Execution; Scanned Copy.</t>
    </r>
    <r>
      <rPr>
        <sz val="8"/>
        <rFont val="Arial"/>
        <family val="2"/>
      </rPr>
      <t xml:space="preserve"> </t>
    </r>
  </si>
  <si>
    <t>Any and all agreements and documents requiring signature related hereto may be executed in several counterparts, each of which, when executed, shall be deemed to be an original, but all of which together shall constitute one and the same instrument.  A scanned or electronically reproduced copy or image of such agreements and documents bearing the signatures of the parties shall be deemed an original and may be introduced or submitted in any action or proceeding as competent evidence of the execution, terms and existence of such agreements and documents notwithstanding the failure or inability to produce or tender an original, executed counterpart of the same and without the requirement that the unavailability of such original, executed counterpart of the same first be proven.</t>
  </si>
  <si>
    <t>21. Miscellaneous</t>
  </si>
  <si>
    <t>(a) If any provision of these Terms and Conditions is deemed invalid by any court or administrative body having jurisdiction, such ruling shall not invalidate any other provision, and the remaining provisions shall remain in full force and effect in accordance with their terms.</t>
  </si>
  <si>
    <t>(b) These Terms and Conditions shall be interpreted and enforced according to the laws of the State of New York.</t>
  </si>
  <si>
    <t>(c) In the event of any conflict or inconsistency between these Terms and Conditions and any Program Materials, these Terms and Conditions shall be controlling.</t>
  </si>
  <si>
    <t>(d) Except as expressly provided herein, there shall be no modification or amendment to these Terms and Conditions or the Program Materials unless such modification or amendment is in writing and duly authorized by the Program Administrator.</t>
  </si>
  <si>
    <t>(e) Sections 15, 16, 17, 18 and 20(b) shall survive the termination or expiration of the Customer’s participation in the Program.</t>
  </si>
  <si>
    <t>YELLOW CELLS REQUIRED FOR OTHER WORKSHEETS IN THIS EXCEL FILE TO CALCULATE PROPERLY.</t>
  </si>
  <si>
    <t>CUSTOMER OF RECORD</t>
  </si>
  <si>
    <t>BUSINESS NAME (IF DIFFERENT THAN CUSTOMER OF RECORD)</t>
  </si>
  <si>
    <t>CITY (WILL POPULATE FROM ZIP ENTERED)</t>
  </si>
  <si>
    <t>CUSTOMER OF RECORD - NATIONAL GRID ELEC ACCOUNT NO.:</t>
  </si>
  <si>
    <t>ANNUAL AVERAGE $/ kWh (SUPPLY)</t>
  </si>
  <si>
    <t>ANNUAL AVERAGE $/ kWh (DELIVERY)</t>
  </si>
  <si>
    <t>ANNUAL AVE. $/ THERM (SUPPLY)</t>
  </si>
  <si>
    <t>ANNUAL AVE. $/ THERM (DELIVERY)</t>
  </si>
  <si>
    <r>
      <rPr>
        <sz val="12"/>
        <rFont val="Arial"/>
        <family val="2"/>
      </rPr>
      <t>•</t>
    </r>
    <r>
      <rPr>
        <sz val="8"/>
        <rFont val="Arial"/>
        <family val="2"/>
      </rPr>
      <t xml:space="preserve"> Project must include labor and material cost for each applicable measure.</t>
    </r>
  </si>
  <si>
    <t>/kWh</t>
  </si>
  <si>
    <t>Agriculture Average Measure Life</t>
  </si>
  <si>
    <t>Average Natural Gas Cost</t>
  </si>
  <si>
    <t>Total After Incentive</t>
  </si>
  <si>
    <t xml:space="preserve">Inspected by: </t>
  </si>
  <si>
    <t xml:space="preserve">Date: </t>
  </si>
  <si>
    <t xml:space="preserve">Customer Name: </t>
  </si>
  <si>
    <t xml:space="preserve">Project Contractor: </t>
  </si>
  <si>
    <t xml:space="preserve">Customer Contact: </t>
  </si>
  <si>
    <t xml:space="preserve">Phone Number: </t>
  </si>
  <si>
    <t xml:space="preserve">Address: </t>
  </si>
  <si>
    <t xml:space="preserve">Contractor Contact: </t>
  </si>
  <si>
    <t xml:space="preserve">Inspector Signature: </t>
  </si>
  <si>
    <t>Post Verification</t>
  </si>
  <si>
    <t>Measure Passes Inspection</t>
  </si>
  <si>
    <t>Notes:</t>
  </si>
  <si>
    <t>Share photos taken during post in a separate file.</t>
  </si>
  <si>
    <t>The incentive outlined in the Customer Report is subject to National Grid’s post installation inspection and/or certification of completed installation by the customer of final specifications, record drawings, and operation of the proposed equipment outlined below. In the event the proposed system is altered from the above description, notify the Company of the change PRIOR to the equipment purchase and installation, as the change in design and operation may impact the available incentive.  If National Grid's post inspection has measures not passing inspection National Grid reserves the right to revise calculated savings and incentives based on the post verified results.</t>
  </si>
  <si>
    <t>By signing this section, I am certifying that the measures identified in this customer report have been installed and fully operational.</t>
  </si>
  <si>
    <t>Customer Signature:</t>
  </si>
  <si>
    <t>Date:</t>
  </si>
  <si>
    <t>Name (print):</t>
  </si>
  <si>
    <t xml:space="preserve">Contractor Phone: </t>
  </si>
  <si>
    <t>County</t>
  </si>
  <si>
    <t>Columbia</t>
  </si>
  <si>
    <t>Saratoga</t>
  </si>
  <si>
    <t>Washington</t>
  </si>
  <si>
    <t>Castleton On Hudson</t>
  </si>
  <si>
    <t>Otsego</t>
  </si>
  <si>
    <t>Warren</t>
  </si>
  <si>
    <t>Onondaga</t>
  </si>
  <si>
    <t>Chenango</t>
  </si>
  <si>
    <t>Erie</t>
  </si>
  <si>
    <t>Genesee</t>
  </si>
  <si>
    <t>Niagara</t>
  </si>
  <si>
    <t>Orleans</t>
  </si>
  <si>
    <t>Total Estimated Incentives:</t>
  </si>
  <si>
    <t>Zip Code</t>
  </si>
  <si>
    <t>TRM City</t>
  </si>
  <si>
    <t>Climate Zone</t>
  </si>
  <si>
    <t>Suffolk</t>
  </si>
  <si>
    <t>New York</t>
  </si>
  <si>
    <t>Richmond</t>
  </si>
  <si>
    <t>Bronx</t>
  </si>
  <si>
    <t>Westchester</t>
  </si>
  <si>
    <t>Putnam</t>
  </si>
  <si>
    <t>Rockland</t>
  </si>
  <si>
    <t>Orange</t>
  </si>
  <si>
    <t>Queens</t>
  </si>
  <si>
    <t>Kings</t>
  </si>
  <si>
    <t>Delaware</t>
  </si>
  <si>
    <t>Ulster</t>
  </si>
  <si>
    <t>Dutchess</t>
  </si>
  <si>
    <t>Sullivan</t>
  </si>
  <si>
    <t>St. Lawrence</t>
  </si>
  <si>
    <t>Tompkins</t>
  </si>
  <si>
    <t>Seneca</t>
  </si>
  <si>
    <t>Wayne</t>
  </si>
  <si>
    <t>Tioga</t>
  </si>
  <si>
    <t>Broome</t>
  </si>
  <si>
    <t>Yates</t>
  </si>
  <si>
    <t>Steuben</t>
  </si>
  <si>
    <t>Schuyler</t>
  </si>
  <si>
    <t>Chemung</t>
  </si>
  <si>
    <t>Electric</t>
  </si>
  <si>
    <t>Propane</t>
  </si>
  <si>
    <t>1-800-787-1706                                    energysavings@nationalgrid.com   | www.ngrid.com/business</t>
  </si>
  <si>
    <t>Holtsville</t>
  </si>
  <si>
    <t>Fishers Island</t>
  </si>
  <si>
    <t>Staten Island</t>
  </si>
  <si>
    <t>Amawalk</t>
  </si>
  <si>
    <t>Ardsley</t>
  </si>
  <si>
    <t>Ardsley On Hudson</t>
  </si>
  <si>
    <t>Armonk</t>
  </si>
  <si>
    <t>Baldwin Place</t>
  </si>
  <si>
    <t>Bedford</t>
  </si>
  <si>
    <t>Bedford Hills</t>
  </si>
  <si>
    <t>Brewster</t>
  </si>
  <si>
    <t>Briarcliff Manor</t>
  </si>
  <si>
    <t>Buchanan</t>
  </si>
  <si>
    <t>Carmel</t>
  </si>
  <si>
    <t>Chappaqua</t>
  </si>
  <si>
    <t>Cold Spring</t>
  </si>
  <si>
    <t>Crompond</t>
  </si>
  <si>
    <t>Cross River</t>
  </si>
  <si>
    <t>Croton Falls</t>
  </si>
  <si>
    <t>Croton On Hudson</t>
  </si>
  <si>
    <t>Dobbs Ferry</t>
  </si>
  <si>
    <t>Elmsford</t>
  </si>
  <si>
    <t>Garrison</t>
  </si>
  <si>
    <t>Goldens Bridge</t>
  </si>
  <si>
    <t>Granite Springs</t>
  </si>
  <si>
    <t>Harrison</t>
  </si>
  <si>
    <t>Hartsdale</t>
  </si>
  <si>
    <t>Hawthorne</t>
  </si>
  <si>
    <t>Irvington</t>
  </si>
  <si>
    <t>Jefferson Valley</t>
  </si>
  <si>
    <t>Katonah</t>
  </si>
  <si>
    <t>Lake Peekskill</t>
  </si>
  <si>
    <t>Larchmont</t>
  </si>
  <si>
    <t>Lincolndale</t>
  </si>
  <si>
    <t>Mahopac</t>
  </si>
  <si>
    <t>Mahopac Falls</t>
  </si>
  <si>
    <t>Mamaroneck</t>
  </si>
  <si>
    <t>Maryknoll</t>
  </si>
  <si>
    <t>Millwood</t>
  </si>
  <si>
    <t>Mohegan Lake</t>
  </si>
  <si>
    <t>Montrose</t>
  </si>
  <si>
    <t>Mount Kisco</t>
  </si>
  <si>
    <t>Mount Vernon</t>
  </si>
  <si>
    <t>North Salem</t>
  </si>
  <si>
    <t>Ossining</t>
  </si>
  <si>
    <t>Peekskill</t>
  </si>
  <si>
    <t>Cortlandt Manor</t>
  </si>
  <si>
    <t>Pleasantville</t>
  </si>
  <si>
    <t>Port Chester</t>
  </si>
  <si>
    <t>Pound Ridge</t>
  </si>
  <si>
    <t>Purchase</t>
  </si>
  <si>
    <t>Purdys</t>
  </si>
  <si>
    <t>Putnam Valley</t>
  </si>
  <si>
    <t>Rye</t>
  </si>
  <si>
    <t>Scarsdale</t>
  </si>
  <si>
    <t>Shenorock</t>
  </si>
  <si>
    <t>Shrub Oak</t>
  </si>
  <si>
    <t>Somers</t>
  </si>
  <si>
    <t>South Salem</t>
  </si>
  <si>
    <t>Tarrytown</t>
  </si>
  <si>
    <t>Thornwood</t>
  </si>
  <si>
    <t>Valhalla</t>
  </si>
  <si>
    <t>Verplanck</t>
  </si>
  <si>
    <t>Waccabuc</t>
  </si>
  <si>
    <t>Yorktown Heights</t>
  </si>
  <si>
    <t>White Plains</t>
  </si>
  <si>
    <t>West Harrison</t>
  </si>
  <si>
    <t>Yonkers</t>
  </si>
  <si>
    <t>Hastings On Hudson</t>
  </si>
  <si>
    <t>Tuckahoe</t>
  </si>
  <si>
    <t>Bronxville</t>
  </si>
  <si>
    <t>Eastchester</t>
  </si>
  <si>
    <t>New Rochelle</t>
  </si>
  <si>
    <t>Pelham</t>
  </si>
  <si>
    <t>Suffern</t>
  </si>
  <si>
    <t>Arden</t>
  </si>
  <si>
    <t>Bear Mountain</t>
  </si>
  <si>
    <t>Bellvale</t>
  </si>
  <si>
    <t>Blauvelt</t>
  </si>
  <si>
    <t>Blooming Grove</t>
  </si>
  <si>
    <t>Bullville</t>
  </si>
  <si>
    <t>Campbell Hall</t>
  </si>
  <si>
    <t>Central Valley</t>
  </si>
  <si>
    <t>Chester</t>
  </si>
  <si>
    <t>Circleville</t>
  </si>
  <si>
    <t>Congers</t>
  </si>
  <si>
    <t>Florida</t>
  </si>
  <si>
    <t>Fort Montgomery</t>
  </si>
  <si>
    <t>Garnerville</t>
  </si>
  <si>
    <t>Goshen</t>
  </si>
  <si>
    <t>Greenwood Lake</t>
  </si>
  <si>
    <t>Harriman</t>
  </si>
  <si>
    <t>Haverstraw</t>
  </si>
  <si>
    <t>Highland Falls</t>
  </si>
  <si>
    <t>Highland Mills</t>
  </si>
  <si>
    <t>Hillburn</t>
  </si>
  <si>
    <t>Howells</t>
  </si>
  <si>
    <t>Johnson</t>
  </si>
  <si>
    <t>Middletown</t>
  </si>
  <si>
    <t>Monsey</t>
  </si>
  <si>
    <t>Mountainville</t>
  </si>
  <si>
    <t>Nanuet</t>
  </si>
  <si>
    <t>New City</t>
  </si>
  <si>
    <t>New Hampton</t>
  </si>
  <si>
    <t>New Milford</t>
  </si>
  <si>
    <t>Grandview On Hudson</t>
  </si>
  <si>
    <t>Orangeburg</t>
  </si>
  <si>
    <t>Otisville</t>
  </si>
  <si>
    <t>Palisades</t>
  </si>
  <si>
    <t>Pearl River</t>
  </si>
  <si>
    <t>Piermont</t>
  </si>
  <si>
    <t>Pine Island</t>
  </si>
  <si>
    <t>Pomona</t>
  </si>
  <si>
    <t>Slate Hill</t>
  </si>
  <si>
    <t>Sloatsburg</t>
  </si>
  <si>
    <t>Southfields</t>
  </si>
  <si>
    <t>Sparkill</t>
  </si>
  <si>
    <t>Spring Valley</t>
  </si>
  <si>
    <t>Sterling Forest</t>
  </si>
  <si>
    <t>Stony Point</t>
  </si>
  <si>
    <t>Sugar Loaf</t>
  </si>
  <si>
    <t>Tallman</t>
  </si>
  <si>
    <t>Tappan</t>
  </si>
  <si>
    <t>Thiells</t>
  </si>
  <si>
    <t>Thompson Ridge</t>
  </si>
  <si>
    <t>Tomkins Cove</t>
  </si>
  <si>
    <t>Tuxedo Park</t>
  </si>
  <si>
    <t>Unionville</t>
  </si>
  <si>
    <t>Valley Cottage</t>
  </si>
  <si>
    <t>Warwick</t>
  </si>
  <si>
    <t>Washingtonville</t>
  </si>
  <si>
    <t>West Haverstraw</t>
  </si>
  <si>
    <t>West Nyack</t>
  </si>
  <si>
    <t>West Point</t>
  </si>
  <si>
    <t>Westtown</t>
  </si>
  <si>
    <t>Bellerose Village</t>
  </si>
  <si>
    <t>Floral Park</t>
  </si>
  <si>
    <t>Elmont</t>
  </si>
  <si>
    <t>Glen Oaks</t>
  </si>
  <si>
    <t>Franklin Square</t>
  </si>
  <si>
    <t>Great Neck</t>
  </si>
  <si>
    <t>Manhasset</t>
  </si>
  <si>
    <t>New Hyde Park</t>
  </si>
  <si>
    <t>Port Washington</t>
  </si>
  <si>
    <t>Inwood</t>
  </si>
  <si>
    <t>Long Island City</t>
  </si>
  <si>
    <t>Astoria</t>
  </si>
  <si>
    <t>Sunnyside</t>
  </si>
  <si>
    <t>Brooklyn</t>
  </si>
  <si>
    <t>Flushing</t>
  </si>
  <si>
    <t>College Point</t>
  </si>
  <si>
    <t>Whitestone</t>
  </si>
  <si>
    <t>Bayside</t>
  </si>
  <si>
    <t>Little Neck</t>
  </si>
  <si>
    <t>Oakland Gardens</t>
  </si>
  <si>
    <t>Fresh Meadows</t>
  </si>
  <si>
    <t>Corona</t>
  </si>
  <si>
    <t>East Elmhurst</t>
  </si>
  <si>
    <t>Jackson Heights</t>
  </si>
  <si>
    <t>Elmhurst</t>
  </si>
  <si>
    <t>Rego Park</t>
  </si>
  <si>
    <t>Forest Hills</t>
  </si>
  <si>
    <t>Woodside</t>
  </si>
  <si>
    <t>Maspeth</t>
  </si>
  <si>
    <t>Middle Village</t>
  </si>
  <si>
    <t>Ridgewood</t>
  </si>
  <si>
    <t>Jamaica</t>
  </si>
  <si>
    <t>Cambria Heights</t>
  </si>
  <si>
    <t>Saint Albans</t>
  </si>
  <si>
    <t>Springfield Gardens</t>
  </si>
  <si>
    <t>Howard Beach</t>
  </si>
  <si>
    <t>Kew Gardens</t>
  </si>
  <si>
    <t>Ozone Park</t>
  </si>
  <si>
    <t>Richmond Hill</t>
  </si>
  <si>
    <t>South Richmond Hill</t>
  </si>
  <si>
    <t>South Ozone Park</t>
  </si>
  <si>
    <t>Woodhaven</t>
  </si>
  <si>
    <t>Rosedale</t>
  </si>
  <si>
    <t>Hollis</t>
  </si>
  <si>
    <t>Bellerose</t>
  </si>
  <si>
    <t>Queens Village</t>
  </si>
  <si>
    <t>Mineola</t>
  </si>
  <si>
    <t>Albertson</t>
  </si>
  <si>
    <t>Atlantic Beach</t>
  </si>
  <si>
    <t>Baldwin</t>
  </si>
  <si>
    <t>Carle Place</t>
  </si>
  <si>
    <t>Cedarhurst</t>
  </si>
  <si>
    <t>East Rockaway</t>
  </si>
  <si>
    <t>Freeport</t>
  </si>
  <si>
    <t>Garden City</t>
  </si>
  <si>
    <t>Glen Cove</t>
  </si>
  <si>
    <t>Glen Head</t>
  </si>
  <si>
    <t>Glenwood Landing</t>
  </si>
  <si>
    <t>Greenvale</t>
  </si>
  <si>
    <t>Hempstead</t>
  </si>
  <si>
    <t>West Hempstead</t>
  </si>
  <si>
    <t>Uniondale</t>
  </si>
  <si>
    <t>East Meadow</t>
  </si>
  <si>
    <t>Hewlett</t>
  </si>
  <si>
    <t>Island Park</t>
  </si>
  <si>
    <t>Lawrence</t>
  </si>
  <si>
    <t>Locust Valley</t>
  </si>
  <si>
    <t>Long Beach</t>
  </si>
  <si>
    <t>Lynbrook</t>
  </si>
  <si>
    <t>Malverne</t>
  </si>
  <si>
    <t>Merrick</t>
  </si>
  <si>
    <t>Old Westbury</t>
  </si>
  <si>
    <t>Point Lookout</t>
  </si>
  <si>
    <t>Rockville Centre</t>
  </si>
  <si>
    <t>Oceanside</t>
  </si>
  <si>
    <t>Roosevelt</t>
  </si>
  <si>
    <t>Roslyn</t>
  </si>
  <si>
    <t>Roslyn Heights</t>
  </si>
  <si>
    <t>Sea Cliff</t>
  </si>
  <si>
    <t>Valley Stream</t>
  </si>
  <si>
    <t>Westbury</t>
  </si>
  <si>
    <t>Williston Park</t>
  </si>
  <si>
    <t>Woodmere</t>
  </si>
  <si>
    <t>Far Rockaway</t>
  </si>
  <si>
    <t>Arverne</t>
  </si>
  <si>
    <t>Rockaway Park</t>
  </si>
  <si>
    <t>Breezy Point</t>
  </si>
  <si>
    <t>Amityville</t>
  </si>
  <si>
    <t>Babylon</t>
  </si>
  <si>
    <t>North Babylon</t>
  </si>
  <si>
    <t>West Babylon</t>
  </si>
  <si>
    <t>Bayport</t>
  </si>
  <si>
    <t>Bay Shore</t>
  </si>
  <si>
    <t>Bayville</t>
  </si>
  <si>
    <t>Bellmore</t>
  </si>
  <si>
    <t>Bellport</t>
  </si>
  <si>
    <t>Bethpage</t>
  </si>
  <si>
    <t>Blue Point</t>
  </si>
  <si>
    <t>Bohemia</t>
  </si>
  <si>
    <t>Brentwood</t>
  </si>
  <si>
    <t>Brightwaters</t>
  </si>
  <si>
    <t>Brookhaven</t>
  </si>
  <si>
    <t>Centereach</t>
  </si>
  <si>
    <t>Centerport</t>
  </si>
  <si>
    <t>Central Islip</t>
  </si>
  <si>
    <t>Cold Spring Harbor</t>
  </si>
  <si>
    <t>Commack</t>
  </si>
  <si>
    <t>Copiague</t>
  </si>
  <si>
    <t>Coram</t>
  </si>
  <si>
    <t>Deer Park</t>
  </si>
  <si>
    <t>East Islip</t>
  </si>
  <si>
    <t>East Northport</t>
  </si>
  <si>
    <t>East Norwich</t>
  </si>
  <si>
    <t>East Setauket</t>
  </si>
  <si>
    <t>Farmingdale</t>
  </si>
  <si>
    <t>Farmingville</t>
  </si>
  <si>
    <t>Great River</t>
  </si>
  <si>
    <t>Greenlawn</t>
  </si>
  <si>
    <t>Holbrook</t>
  </si>
  <si>
    <t>Huntington</t>
  </si>
  <si>
    <t>Huntington Station</t>
  </si>
  <si>
    <t>Melville</t>
  </si>
  <si>
    <t>Islandia</t>
  </si>
  <si>
    <t>Islip</t>
  </si>
  <si>
    <t>Islip Terrace</t>
  </si>
  <si>
    <t>Jericho</t>
  </si>
  <si>
    <t>Kings Park</t>
  </si>
  <si>
    <t>Lake Grove</t>
  </si>
  <si>
    <t>Levittown</t>
  </si>
  <si>
    <t>Lindenhurst</t>
  </si>
  <si>
    <t>Massapequa</t>
  </si>
  <si>
    <t>Massapequa Park</t>
  </si>
  <si>
    <t>Medford</t>
  </si>
  <si>
    <t>Miller Place</t>
  </si>
  <si>
    <t>Mill Neck</t>
  </si>
  <si>
    <t>Mount Sinai</t>
  </si>
  <si>
    <t>Nesconset</t>
  </si>
  <si>
    <t>Northport</t>
  </si>
  <si>
    <t>Oakdale</t>
  </si>
  <si>
    <t>Ocean Beach</t>
  </si>
  <si>
    <t>Oyster Bay</t>
  </si>
  <si>
    <t>Patchogue</t>
  </si>
  <si>
    <t>Port Jefferson Station</t>
  </si>
  <si>
    <t>Port Jefferson</t>
  </si>
  <si>
    <t>Rocky Point</t>
  </si>
  <si>
    <t>Ronkonkoma</t>
  </si>
  <si>
    <t>Saint James</t>
  </si>
  <si>
    <t>Sayville</t>
  </si>
  <si>
    <t>Seaford</t>
  </si>
  <si>
    <t>Selden</t>
  </si>
  <si>
    <t>Shoreham</t>
  </si>
  <si>
    <t>Smithtown</t>
  </si>
  <si>
    <t>Hauppauge</t>
  </si>
  <si>
    <t>Sound Beach</t>
  </si>
  <si>
    <t>Stony Brook</t>
  </si>
  <si>
    <t>Syosset</t>
  </si>
  <si>
    <t>Wading River</t>
  </si>
  <si>
    <t>Wantagh</t>
  </si>
  <si>
    <t>West Islip</t>
  </si>
  <si>
    <t>West Sayville</t>
  </si>
  <si>
    <t>Woodbury</t>
  </si>
  <si>
    <t>Wyandanch</t>
  </si>
  <si>
    <t>Hicksville</t>
  </si>
  <si>
    <t>Plainview</t>
  </si>
  <si>
    <t>Old Bethpage</t>
  </si>
  <si>
    <t>Riverhead</t>
  </si>
  <si>
    <t>Amagansett</t>
  </si>
  <si>
    <t>Aquebogue</t>
  </si>
  <si>
    <t>Bridgehampton</t>
  </si>
  <si>
    <t>Calverton</t>
  </si>
  <si>
    <t>Center Moriches</t>
  </si>
  <si>
    <t>Cutchogue</t>
  </si>
  <si>
    <t>East Hampton</t>
  </si>
  <si>
    <t>East Marion</t>
  </si>
  <si>
    <t>East Moriches</t>
  </si>
  <si>
    <t>Eastport</t>
  </si>
  <si>
    <t>East Quogue</t>
  </si>
  <si>
    <t>Greenport</t>
  </si>
  <si>
    <t>Hampton Bays</t>
  </si>
  <si>
    <t>Jamesport</t>
  </si>
  <si>
    <t>Laurel</t>
  </si>
  <si>
    <t>Manorville</t>
  </si>
  <si>
    <t>Mastic</t>
  </si>
  <si>
    <t>Mastic Beach</t>
  </si>
  <si>
    <t>Mattituck</t>
  </si>
  <si>
    <t>Middle Island</t>
  </si>
  <si>
    <t>Montauk</t>
  </si>
  <si>
    <t>Moriches</t>
  </si>
  <si>
    <t>New Suffolk</t>
  </si>
  <si>
    <t>Orient</t>
  </si>
  <si>
    <t>Peconic</t>
  </si>
  <si>
    <t>Quogue</t>
  </si>
  <si>
    <t>Remsenburg</t>
  </si>
  <si>
    <t>Ridge</t>
  </si>
  <si>
    <t>Sagaponack</t>
  </si>
  <si>
    <t>Sag Harbor</t>
  </si>
  <si>
    <t>Shelter Island</t>
  </si>
  <si>
    <t>Shelter Island Heights</t>
  </si>
  <si>
    <t>Shirley</t>
  </si>
  <si>
    <t>Southampton</t>
  </si>
  <si>
    <t>South Jamesport</t>
  </si>
  <si>
    <t>Southold</t>
  </si>
  <si>
    <t>Speonk</t>
  </si>
  <si>
    <t>Upton</t>
  </si>
  <si>
    <t>Wainscott</t>
  </si>
  <si>
    <t>Water Mill</t>
  </si>
  <si>
    <t>Westhampton</t>
  </si>
  <si>
    <t>Westhampton Beach</t>
  </si>
  <si>
    <t>Yaphank</t>
  </si>
  <si>
    <t>Athens</t>
  </si>
  <si>
    <t>Climax</t>
  </si>
  <si>
    <t>Coxsackie</t>
  </si>
  <si>
    <t>Earlton</t>
  </si>
  <si>
    <t>Greenville</t>
  </si>
  <si>
    <t>Hannacroix</t>
  </si>
  <si>
    <t>New Baltimore</t>
  </si>
  <si>
    <t>Stamford</t>
  </si>
  <si>
    <t>Surprise</t>
  </si>
  <si>
    <t>West Coxsackie</t>
  </si>
  <si>
    <t>Kingston</t>
  </si>
  <si>
    <t>Accord</t>
  </si>
  <si>
    <t>Acra</t>
  </si>
  <si>
    <t>Arkville</t>
  </si>
  <si>
    <t>Ashland</t>
  </si>
  <si>
    <t>Bearsville</t>
  </si>
  <si>
    <t>Big Indian</t>
  </si>
  <si>
    <t>Bloomington</t>
  </si>
  <si>
    <t>Boiceville</t>
  </si>
  <si>
    <t>Cairo</t>
  </si>
  <si>
    <t>Catskill</t>
  </si>
  <si>
    <t>Chichester</t>
  </si>
  <si>
    <t>Connelly</t>
  </si>
  <si>
    <t>Cornwallville</t>
  </si>
  <si>
    <t>Cottekill</t>
  </si>
  <si>
    <t>Cragsmoor</t>
  </si>
  <si>
    <t>Denver</t>
  </si>
  <si>
    <t>Durham</t>
  </si>
  <si>
    <t>East Durham</t>
  </si>
  <si>
    <t>East Jewett</t>
  </si>
  <si>
    <t>Elka Park</t>
  </si>
  <si>
    <t>Ellenville</t>
  </si>
  <si>
    <t>Esopus</t>
  </si>
  <si>
    <t>Fleischmanns</t>
  </si>
  <si>
    <t>Freehold</t>
  </si>
  <si>
    <t>Glasco</t>
  </si>
  <si>
    <t>Glenford</t>
  </si>
  <si>
    <t>Grand Gorge</t>
  </si>
  <si>
    <t>Greenfield Park</t>
  </si>
  <si>
    <t>Haines Falls</t>
  </si>
  <si>
    <t>Halcottsville</t>
  </si>
  <si>
    <t>Hensonville</t>
  </si>
  <si>
    <t>High Falls</t>
  </si>
  <si>
    <t>Highmount</t>
  </si>
  <si>
    <t>Hunter</t>
  </si>
  <si>
    <t>Hurley</t>
  </si>
  <si>
    <t>Jewett</t>
  </si>
  <si>
    <t>Kerhonkson</t>
  </si>
  <si>
    <t>Lake Hill</t>
  </si>
  <si>
    <t>Lake Katrine</t>
  </si>
  <si>
    <t>Lanesville</t>
  </si>
  <si>
    <t>Leeds</t>
  </si>
  <si>
    <t>Lexington</t>
  </si>
  <si>
    <t>Malden On Hudson</t>
  </si>
  <si>
    <t>Maplecrest</t>
  </si>
  <si>
    <t>Margaretville</t>
  </si>
  <si>
    <t>Mount Marion</t>
  </si>
  <si>
    <t>Mount Tremper</t>
  </si>
  <si>
    <t>Napanoch</t>
  </si>
  <si>
    <t>New Kingston</t>
  </si>
  <si>
    <t>Oak Hill</t>
  </si>
  <si>
    <t>Olivebridge</t>
  </si>
  <si>
    <t>Palenville</t>
  </si>
  <si>
    <t>Phoenicia</t>
  </si>
  <si>
    <t>Pine Hill</t>
  </si>
  <si>
    <t>Port Ewen</t>
  </si>
  <si>
    <t>Prattsville</t>
  </si>
  <si>
    <t>Purling</t>
  </si>
  <si>
    <t>Rifton</t>
  </si>
  <si>
    <t>Rosendale</t>
  </si>
  <si>
    <t>Round Top</t>
  </si>
  <si>
    <t>Roxbury</t>
  </si>
  <si>
    <t>Ruby</t>
  </si>
  <si>
    <t>Saugerties</t>
  </si>
  <si>
    <t>Shandaken</t>
  </si>
  <si>
    <t>Shokan</t>
  </si>
  <si>
    <t>South Cairo</t>
  </si>
  <si>
    <t>Spring Glen</t>
  </si>
  <si>
    <t>Stone Ridge</t>
  </si>
  <si>
    <t>Tannersville</t>
  </si>
  <si>
    <t>Tillson</t>
  </si>
  <si>
    <t>Ulster Park</t>
  </si>
  <si>
    <t>Wawarsing</t>
  </si>
  <si>
    <t>West Camp</t>
  </si>
  <si>
    <t>West Hurley</t>
  </si>
  <si>
    <t>West Kill</t>
  </si>
  <si>
    <t>West Park</t>
  </si>
  <si>
    <t>West Shokan</t>
  </si>
  <si>
    <t>Willow</t>
  </si>
  <si>
    <t>Windham</t>
  </si>
  <si>
    <t>Woodstock</t>
  </si>
  <si>
    <t>Amenia</t>
  </si>
  <si>
    <t>Annandale On Hudson</t>
  </si>
  <si>
    <t>Bangall</t>
  </si>
  <si>
    <t>Barrytown</t>
  </si>
  <si>
    <t>Beacon</t>
  </si>
  <si>
    <t>Billings</t>
  </si>
  <si>
    <t>Castle Point</t>
  </si>
  <si>
    <t>Chelsea</t>
  </si>
  <si>
    <t>Clinton Corners</t>
  </si>
  <si>
    <t>Clintondale</t>
  </si>
  <si>
    <t>Cornwall</t>
  </si>
  <si>
    <t>Cornwall On Hudson</t>
  </si>
  <si>
    <t>Dover Plains</t>
  </si>
  <si>
    <t>Fishkill</t>
  </si>
  <si>
    <t>Gardiner</t>
  </si>
  <si>
    <t>Glenham</t>
  </si>
  <si>
    <t>Highland</t>
  </si>
  <si>
    <t>Holmes</t>
  </si>
  <si>
    <t>Hopewell Junction</t>
  </si>
  <si>
    <t>Hughsonville</t>
  </si>
  <si>
    <t>Hyde Park</t>
  </si>
  <si>
    <t>Lagrangeville</t>
  </si>
  <si>
    <t>Marlboro</t>
  </si>
  <si>
    <t>Maybrook</t>
  </si>
  <si>
    <t>Millbrook</t>
  </si>
  <si>
    <t>Millerton</t>
  </si>
  <si>
    <t>Milton</t>
  </si>
  <si>
    <t>Modena</t>
  </si>
  <si>
    <t>Newburgh</t>
  </si>
  <si>
    <t>New Windsor</t>
  </si>
  <si>
    <t>New Paltz</t>
  </si>
  <si>
    <t>Patterson</t>
  </si>
  <si>
    <t>Pawling</t>
  </si>
  <si>
    <t>Pine Bush</t>
  </si>
  <si>
    <t>Pine Plains</t>
  </si>
  <si>
    <t>Plattekill</t>
  </si>
  <si>
    <t>Pleasant Valley</t>
  </si>
  <si>
    <t>Poughquag</t>
  </si>
  <si>
    <t>Red Hook</t>
  </si>
  <si>
    <t>Rhinebeck</t>
  </si>
  <si>
    <t>Rhinecliff</t>
  </si>
  <si>
    <t>Rock Tavern</t>
  </si>
  <si>
    <t>Salisbury Mills</t>
  </si>
  <si>
    <t>Salt Point</t>
  </si>
  <si>
    <t>Staatsburg</t>
  </si>
  <si>
    <t>Stanfordville</t>
  </si>
  <si>
    <t>Stormville</t>
  </si>
  <si>
    <t>Tivoli</t>
  </si>
  <si>
    <t>Vails Gate</t>
  </si>
  <si>
    <t>Verbank</t>
  </si>
  <si>
    <t>Walden</t>
  </si>
  <si>
    <t>Walker Valley</t>
  </si>
  <si>
    <t>Wallkill</t>
  </si>
  <si>
    <t>Wappingers Falls</t>
  </si>
  <si>
    <t>Wassaic</t>
  </si>
  <si>
    <t>West Copake</t>
  </si>
  <si>
    <t>Wingdale</t>
  </si>
  <si>
    <t>Monticello</t>
  </si>
  <si>
    <t>Barryville</t>
  </si>
  <si>
    <t>Bethel</t>
  </si>
  <si>
    <t>Bloomingburg</t>
  </si>
  <si>
    <t>Burlingham</t>
  </si>
  <si>
    <t>Callicoon</t>
  </si>
  <si>
    <t>Callicoon Center</t>
  </si>
  <si>
    <t>Claryville</t>
  </si>
  <si>
    <t>Cochecton</t>
  </si>
  <si>
    <t>Cuddebackville</t>
  </si>
  <si>
    <t>Eldred</t>
  </si>
  <si>
    <t>Fallsburg</t>
  </si>
  <si>
    <t>Ferndale</t>
  </si>
  <si>
    <t>Fremont Center</t>
  </si>
  <si>
    <t>Glen Spey</t>
  </si>
  <si>
    <t>Glen Wild</t>
  </si>
  <si>
    <t>Grahamsville</t>
  </si>
  <si>
    <t>Hankins</t>
  </si>
  <si>
    <t>Harris</t>
  </si>
  <si>
    <t>Highland Lake</t>
  </si>
  <si>
    <t>Hortonville</t>
  </si>
  <si>
    <t>Huguenot</t>
  </si>
  <si>
    <t>Hurleyville</t>
  </si>
  <si>
    <t>Jeffersonville</t>
  </si>
  <si>
    <t>Kauneonga Lake</t>
  </si>
  <si>
    <t>Kenoza Lake</t>
  </si>
  <si>
    <t>Kiamesha Lake</t>
  </si>
  <si>
    <t>Lake Huntington</t>
  </si>
  <si>
    <t>Liberty</t>
  </si>
  <si>
    <t>Livingston Manor</t>
  </si>
  <si>
    <t>Loch Sheldrake</t>
  </si>
  <si>
    <t>Long Eddy</t>
  </si>
  <si>
    <t>Mongaup Valley</t>
  </si>
  <si>
    <t>Mountain Dale</t>
  </si>
  <si>
    <t>Narrowsburg</t>
  </si>
  <si>
    <t>Neversink</t>
  </si>
  <si>
    <t>North Branch</t>
  </si>
  <si>
    <t>Obernburg</t>
  </si>
  <si>
    <t>Parksville</t>
  </si>
  <si>
    <t>Phillipsport</t>
  </si>
  <si>
    <t>Pond Eddy</t>
  </si>
  <si>
    <t>Port Jervis</t>
  </si>
  <si>
    <t>Rock Hill</t>
  </si>
  <si>
    <t>Roscoe</t>
  </si>
  <si>
    <t>Forestburgh</t>
  </si>
  <si>
    <t>Smallwood</t>
  </si>
  <si>
    <t>South Fallsburg</t>
  </si>
  <si>
    <t>Sparrow Bush</t>
  </si>
  <si>
    <t>Summitville</t>
  </si>
  <si>
    <t>Swan Lake</t>
  </si>
  <si>
    <t>Thompsonville</t>
  </si>
  <si>
    <t>Westbrookville</t>
  </si>
  <si>
    <t>White Lake</t>
  </si>
  <si>
    <t>White Sulphur Springs</t>
  </si>
  <si>
    <t>Woodbourne</t>
  </si>
  <si>
    <t>Woodridge</t>
  </si>
  <si>
    <t>Wurtsboro</t>
  </si>
  <si>
    <t>Youngsville</t>
  </si>
  <si>
    <t>Yulan</t>
  </si>
  <si>
    <t>Dryden</t>
  </si>
  <si>
    <t>Etna</t>
  </si>
  <si>
    <t>Fayette</t>
  </si>
  <si>
    <t>Freeville</t>
  </si>
  <si>
    <t>Groton</t>
  </si>
  <si>
    <t>Mc Lean</t>
  </si>
  <si>
    <t>Red Creek</t>
  </si>
  <si>
    <t>Savannah</t>
  </si>
  <si>
    <t>Seneca Falls</t>
  </si>
  <si>
    <t>South Butler</t>
  </si>
  <si>
    <t>Waterloo</t>
  </si>
  <si>
    <t>Andes</t>
  </si>
  <si>
    <t>Apalachin</t>
  </si>
  <si>
    <t>Barton</t>
  </si>
  <si>
    <t>Berkshire</t>
  </si>
  <si>
    <t>Bible School Park</t>
  </si>
  <si>
    <t>Bloomville</t>
  </si>
  <si>
    <t>Bovina Center</t>
  </si>
  <si>
    <t>Candor</t>
  </si>
  <si>
    <t>Castle Creek</t>
  </si>
  <si>
    <t>Chenango Bridge</t>
  </si>
  <si>
    <t>Chenango Forks</t>
  </si>
  <si>
    <t>Conklin</t>
  </si>
  <si>
    <t>Corbettsville</t>
  </si>
  <si>
    <t>Davenport</t>
  </si>
  <si>
    <t>Davenport Center</t>
  </si>
  <si>
    <t>Delancey</t>
  </si>
  <si>
    <t>Delhi</t>
  </si>
  <si>
    <t>Deposit</t>
  </si>
  <si>
    <t>Downsville</t>
  </si>
  <si>
    <t>East Branch</t>
  </si>
  <si>
    <t>East Meredith</t>
  </si>
  <si>
    <t>Endicott</t>
  </si>
  <si>
    <t>Endwell</t>
  </si>
  <si>
    <t>Fishs Eddy</t>
  </si>
  <si>
    <t>Glen Aubrey</t>
  </si>
  <si>
    <t>Hamden</t>
  </si>
  <si>
    <t>Hancock</t>
  </si>
  <si>
    <t>Harpersfield</t>
  </si>
  <si>
    <t>Harpursville</t>
  </si>
  <si>
    <t>Hobart</t>
  </si>
  <si>
    <t>Johnson City</t>
  </si>
  <si>
    <t>Killawog</t>
  </si>
  <si>
    <t>Kirkwood</t>
  </si>
  <si>
    <t>Lisle</t>
  </si>
  <si>
    <t>Maine</t>
  </si>
  <si>
    <t>Masonville</t>
  </si>
  <si>
    <t>Meridale</t>
  </si>
  <si>
    <t>Newark Valley</t>
  </si>
  <si>
    <t>Nichols</t>
  </si>
  <si>
    <t>Nineveh</t>
  </si>
  <si>
    <t>Ouaquaga</t>
  </si>
  <si>
    <t>Owego</t>
  </si>
  <si>
    <t>Port Crane</t>
  </si>
  <si>
    <t>Richford</t>
  </si>
  <si>
    <t>Shinhopple</t>
  </si>
  <si>
    <t>Sidney</t>
  </si>
  <si>
    <t>Sidney Center</t>
  </si>
  <si>
    <t>Smithboro</t>
  </si>
  <si>
    <t>South Kortright</t>
  </si>
  <si>
    <t>Tioga Center</t>
  </si>
  <si>
    <t>Treadwell</t>
  </si>
  <si>
    <t>Trout Creek</t>
  </si>
  <si>
    <t>Tunnel</t>
  </si>
  <si>
    <t>Vestal</t>
  </si>
  <si>
    <t>Walton</t>
  </si>
  <si>
    <t>West Davenport</t>
  </si>
  <si>
    <t>Whitney Point</t>
  </si>
  <si>
    <t>Willseyville</t>
  </si>
  <si>
    <t>Windsor</t>
  </si>
  <si>
    <t>Alton</t>
  </si>
  <si>
    <t>Bellona</t>
  </si>
  <si>
    <t>Branchport</t>
  </si>
  <si>
    <t>Clyde</t>
  </si>
  <si>
    <t>Dresden</t>
  </si>
  <si>
    <t>East Williamson</t>
  </si>
  <si>
    <t>Keuka Park</t>
  </si>
  <si>
    <t>Lyons</t>
  </si>
  <si>
    <t>Macedon</t>
  </si>
  <si>
    <t>Marion</t>
  </si>
  <si>
    <t>Middlesex</t>
  </si>
  <si>
    <t>Newark</t>
  </si>
  <si>
    <t>North Rose</t>
  </si>
  <si>
    <t>Ontario Center</t>
  </si>
  <si>
    <t>Ovid</t>
  </si>
  <si>
    <t>Palmyra</t>
  </si>
  <si>
    <t>Penn Yan</t>
  </si>
  <si>
    <t>Perkinsville</t>
  </si>
  <si>
    <t>Pultneyville</t>
  </si>
  <si>
    <t>Romulus</t>
  </si>
  <si>
    <t>Rose</t>
  </si>
  <si>
    <t>Rushville</t>
  </si>
  <si>
    <t>Sodus</t>
  </si>
  <si>
    <t>Sodus Point</t>
  </si>
  <si>
    <t>Union Hill</t>
  </si>
  <si>
    <t>Walworth</t>
  </si>
  <si>
    <t>Wayland</t>
  </si>
  <si>
    <t>Willard</t>
  </si>
  <si>
    <t>Williamson</t>
  </si>
  <si>
    <t>Wolcott</t>
  </si>
  <si>
    <t>Addison</t>
  </si>
  <si>
    <t>Alpine</t>
  </si>
  <si>
    <t>Arkport</t>
  </si>
  <si>
    <t>Atlanta</t>
  </si>
  <si>
    <t>Avoca</t>
  </si>
  <si>
    <t>Bath</t>
  </si>
  <si>
    <t>Beaver Dams</t>
  </si>
  <si>
    <t>Big Flats</t>
  </si>
  <si>
    <t>Bradford</t>
  </si>
  <si>
    <t>Breesport</t>
  </si>
  <si>
    <t>Brooktondale</t>
  </si>
  <si>
    <t>Burdett</t>
  </si>
  <si>
    <t>Cameron</t>
  </si>
  <si>
    <t>Cameron Mills</t>
  </si>
  <si>
    <t>Campbell</t>
  </si>
  <si>
    <t>Canisteo</t>
  </si>
  <si>
    <t>Cayuta</t>
  </si>
  <si>
    <t>Cohocton</t>
  </si>
  <si>
    <t>Coopers Plains</t>
  </si>
  <si>
    <t>Corning</t>
  </si>
  <si>
    <t>Dundee</t>
  </si>
  <si>
    <t>Erin</t>
  </si>
  <si>
    <t>Greenwood</t>
  </si>
  <si>
    <t>Hammondsport</t>
  </si>
  <si>
    <t>Hector</t>
  </si>
  <si>
    <t>Himrod</t>
  </si>
  <si>
    <t>Hornell</t>
  </si>
  <si>
    <t>Horseheads</t>
  </si>
  <si>
    <t>Interlaken</t>
  </si>
  <si>
    <t>Ithaca</t>
  </si>
  <si>
    <t>Jacksonville</t>
  </si>
  <si>
    <t>Jasper</t>
  </si>
  <si>
    <t>Kanona</t>
  </si>
  <si>
    <t>Lakemont</t>
  </si>
  <si>
    <t>Lindley</t>
  </si>
  <si>
    <t>Lockwood</t>
  </si>
  <si>
    <t>Lodi</t>
  </si>
  <si>
    <t>Lowman</t>
  </si>
  <si>
    <t>Mecklenburg</t>
  </si>
  <si>
    <t>Millport</t>
  </si>
  <si>
    <t>Montour Falls</t>
  </si>
  <si>
    <t>Newfield</t>
  </si>
  <si>
    <t>Odessa</t>
  </si>
  <si>
    <t>Painted Post</t>
  </si>
  <si>
    <t>Pine City</t>
  </si>
  <si>
    <t>Pine Valley</t>
  </si>
  <si>
    <t>Prattsburgh</t>
  </si>
  <si>
    <t>Pulteney</t>
  </si>
  <si>
    <t>Reading Center</t>
  </si>
  <si>
    <t>Rexville</t>
  </si>
  <si>
    <t>Rock Stream</t>
  </si>
  <si>
    <t>Savona</t>
  </si>
  <si>
    <t>Slaterville Springs</t>
  </si>
  <si>
    <t>Lansing</t>
  </si>
  <si>
    <t>Spencer</t>
  </si>
  <si>
    <t>Troupsburg</t>
  </si>
  <si>
    <t>Trumansburg</t>
  </si>
  <si>
    <t>Tyrone</t>
  </si>
  <si>
    <t>Van Etten</t>
  </si>
  <si>
    <t>Watkins Glen</t>
  </si>
  <si>
    <t>Waverly</t>
  </si>
  <si>
    <t>Wellsburg</t>
  </si>
  <si>
    <t>Woodhull</t>
  </si>
  <si>
    <t>Elmira</t>
  </si>
  <si>
    <t>Natural Gas</t>
  </si>
  <si>
    <t>Wood</t>
  </si>
  <si>
    <t>Waste Heat</t>
  </si>
  <si>
    <t>BUILDING HEATING FUEL SOURCE (SELECT ONE)</t>
  </si>
  <si>
    <t>Heating Sources</t>
  </si>
  <si>
    <t>Heating Oil</t>
  </si>
  <si>
    <t>Is this accurate?</t>
  </si>
  <si>
    <t>If not, what is used?</t>
  </si>
  <si>
    <t>Fuel</t>
  </si>
  <si>
    <t>Heating Source</t>
  </si>
  <si>
    <t>Elec</t>
  </si>
  <si>
    <t>Minimum Requirements Document (MRD) &amp; Post Inspection Checklist</t>
  </si>
  <si>
    <r>
      <rPr>
        <sz val="8"/>
        <color theme="1"/>
        <rFont val="Calibri"/>
        <family val="2"/>
      </rPr>
      <t>•</t>
    </r>
    <r>
      <rPr>
        <sz val="7"/>
        <color theme="1"/>
        <rFont val="Arial"/>
        <family val="2"/>
      </rPr>
      <t>  </t>
    </r>
    <r>
      <rPr>
        <sz val="8"/>
        <color theme="1"/>
        <rFont val="Arial"/>
        <family val="2"/>
      </rPr>
      <t>Custom measures are subject to Technical Review by National Grid or a contracted technical engineering firm.</t>
    </r>
  </si>
  <si>
    <t>per kWh</t>
  </si>
  <si>
    <t>Proposed Custom Project</t>
  </si>
  <si>
    <t>Was Proposed Project installed as Specified?</t>
  </si>
  <si>
    <t>If No, Describe what was Installed? (include model, size, HP, Wattage, eff.)</t>
  </si>
  <si>
    <t>Provide Details on Equipment Operation (schedules, flows, setpoints)</t>
  </si>
  <si>
    <t>Was M&amp;V Data Provided?</t>
  </si>
  <si>
    <t>Therm Savings</t>
  </si>
  <si>
    <t>Shifts</t>
  </si>
  <si>
    <t>Hours</t>
  </si>
  <si>
    <t>Single - 8 hrs. weekdays</t>
  </si>
  <si>
    <t>Two - 12 - 18 hrs. weekdays</t>
  </si>
  <si>
    <t>Three - 24 hrs. weekdays</t>
  </si>
  <si>
    <t>Continuous - 24 hrs. 7 days a week</t>
  </si>
  <si>
    <t>NUMBER OF SHIFTS (SELECT ONE)</t>
  </si>
  <si>
    <t>CUSTOMER OF RECORD - NATIONAL GRID NATURAL GAS ACCNT NO.:</t>
  </si>
  <si>
    <t>Enter total costs for each measure proposed on Comp Air Measures tab</t>
  </si>
  <si>
    <t>Compressed Air System Details</t>
  </si>
  <si>
    <t>Compressor #1</t>
  </si>
  <si>
    <t>Compressor #2</t>
  </si>
  <si>
    <t>Compressor #3</t>
  </si>
  <si>
    <t>Compressor #4</t>
  </si>
  <si>
    <t>Compressor #5</t>
  </si>
  <si>
    <t>System Details</t>
  </si>
  <si>
    <t>Manufacturer and Model Number</t>
  </si>
  <si>
    <t>Rated Horse Power</t>
  </si>
  <si>
    <t>Compressor Motor Efficiency (decimal)</t>
  </si>
  <si>
    <t>Age</t>
  </si>
  <si>
    <t>Control Type</t>
  </si>
  <si>
    <t>Operating Pressure (PSIG)</t>
  </si>
  <si>
    <t>Air Compressor Replacement</t>
  </si>
  <si>
    <r>
      <rPr>
        <sz val="8"/>
        <color theme="1"/>
        <rFont val="Calibri"/>
        <family val="2"/>
      </rPr>
      <t>•</t>
    </r>
    <r>
      <rPr>
        <sz val="7"/>
        <color theme="1"/>
        <rFont val="Arial"/>
        <family val="2"/>
      </rPr>
      <t>  </t>
    </r>
    <r>
      <rPr>
        <sz val="8"/>
        <color theme="1"/>
        <rFont val="Arial"/>
        <family val="2"/>
      </rPr>
      <t>Replacement of existing oil flooded, rotary screw air compressor with new variable speed drive compressor.  Applicable for single unit replacement only.</t>
    </r>
  </si>
  <si>
    <r>
      <rPr>
        <sz val="8"/>
        <color theme="1"/>
        <rFont val="Calibri"/>
        <family val="2"/>
      </rPr>
      <t>•</t>
    </r>
    <r>
      <rPr>
        <sz val="7"/>
        <color theme="1"/>
        <rFont val="Arial"/>
        <family val="2"/>
      </rPr>
      <t xml:space="preserve">   </t>
    </r>
    <r>
      <rPr>
        <sz val="8"/>
        <color theme="1"/>
        <rFont val="Arial"/>
        <family val="2"/>
      </rPr>
      <t>New variable speed drive air compressor must include a properly sized air receiver.</t>
    </r>
  </si>
  <si>
    <r>
      <rPr>
        <sz val="8"/>
        <color theme="1"/>
        <rFont val="Calibri"/>
        <family val="2"/>
      </rPr>
      <t>•</t>
    </r>
    <r>
      <rPr>
        <sz val="7"/>
        <color theme="1"/>
        <rFont val="Arial"/>
        <family val="2"/>
      </rPr>
      <t>  </t>
    </r>
    <r>
      <rPr>
        <sz val="8"/>
        <color theme="1"/>
        <rFont val="Arial"/>
        <family val="2"/>
      </rPr>
      <t>Replacement of lead-lag air compressors or other types not listed may be eligible for incentives through the custom program.  Use this application to enter system details for custom review.</t>
    </r>
  </si>
  <si>
    <t>Material Cost</t>
  </si>
  <si>
    <t>Labor Cost</t>
  </si>
  <si>
    <t>Table 2:</t>
  </si>
  <si>
    <t>Air Compressor Incentives (per HP)</t>
  </si>
  <si>
    <r>
      <rPr>
        <b/>
        <sz val="11"/>
        <color theme="1"/>
        <rFont val="Aptos Narrow"/>
        <family val="2"/>
      </rPr>
      <t>≥</t>
    </r>
    <r>
      <rPr>
        <b/>
        <sz val="11"/>
        <color theme="1"/>
        <rFont val="Arial"/>
        <family val="2"/>
      </rPr>
      <t xml:space="preserve"> 15 HP - 500 HP</t>
    </r>
  </si>
  <si>
    <t>Refrigerated Compressed Air Dryer</t>
  </si>
  <si>
    <t>Compressed Air Flow Controller</t>
  </si>
  <si>
    <t>Compressed Air Low Pressure Drop Filter</t>
  </si>
  <si>
    <t>Table 6:</t>
  </si>
  <si>
    <t>Compressed Air Zero Loss Condensate Drain</t>
  </si>
  <si>
    <t>Flow Controller Incentive (per HP)</t>
  </si>
  <si>
    <t>Air Dryer (per CFM)</t>
  </si>
  <si>
    <t>Low Pressure Drop Filter (per HP)</t>
  </si>
  <si>
    <t>Zero Loss Condensate Drain (per unit)</t>
  </si>
  <si>
    <r>
      <rPr>
        <sz val="8"/>
        <color theme="1"/>
        <rFont val="Calibri"/>
        <family val="2"/>
      </rPr>
      <t>•</t>
    </r>
    <r>
      <rPr>
        <sz val="7"/>
        <color theme="1"/>
        <rFont val="Arial"/>
        <family val="2"/>
      </rPr>
      <t>  </t>
    </r>
    <r>
      <rPr>
        <sz val="8"/>
        <color theme="1"/>
        <rFont val="Arial"/>
        <family val="2"/>
      </rPr>
      <t>Compressors listed should distribute air through filter(s) being installed.  Back-up compressors should not be included.</t>
    </r>
  </si>
  <si>
    <t>Number of Filter(s) installed</t>
  </si>
  <si>
    <t>Compressor connected to filter(s) (select from list)</t>
  </si>
  <si>
    <r>
      <rPr>
        <sz val="8"/>
        <color theme="1"/>
        <rFont val="Calibri"/>
        <family val="2"/>
      </rPr>
      <t>•</t>
    </r>
    <r>
      <rPr>
        <sz val="7"/>
        <color theme="1"/>
        <rFont val="Arial"/>
        <family val="2"/>
      </rPr>
      <t>  </t>
    </r>
    <r>
      <rPr>
        <sz val="8"/>
        <color theme="1"/>
        <rFont val="Arial"/>
        <family val="2"/>
      </rPr>
      <t>Only Provide details for air compressors in operation, no back-up compressors should be included in savings calculations.</t>
    </r>
  </si>
  <si>
    <t>Annual Hours of Compressor Operation</t>
  </si>
  <si>
    <t>Compressor Being Replaced
(select from list)</t>
  </si>
  <si>
    <r>
      <rPr>
        <sz val="8"/>
        <color theme="1"/>
        <rFont val="Calibri"/>
        <family val="2"/>
      </rPr>
      <t>•</t>
    </r>
    <r>
      <rPr>
        <sz val="7"/>
        <color theme="1"/>
        <rFont val="Arial"/>
        <family val="2"/>
      </rPr>
      <t>  </t>
    </r>
    <r>
      <rPr>
        <sz val="8"/>
        <color theme="1"/>
        <rFont val="Arial"/>
        <family val="2"/>
      </rPr>
      <t>For replacement of existing standard coalescing filter(s) with new low pressure drop filter(s).</t>
    </r>
  </si>
  <si>
    <t>Average Pre- &amp; Post-Treatment Measured System Pressure Differential (psi)</t>
  </si>
  <si>
    <t>Compressor Connected to Flow Controller (select from list)</t>
  </si>
  <si>
    <r>
      <rPr>
        <sz val="8"/>
        <color theme="1"/>
        <rFont val="Calibri"/>
        <family val="2"/>
      </rPr>
      <t>•</t>
    </r>
    <r>
      <rPr>
        <sz val="8"/>
        <color theme="1"/>
        <rFont val="Arial"/>
        <family val="2"/>
      </rPr>
      <t>  Incentive applicable for replacement of existing non-cycling air dryer on existing compressed air system with new cycling or VFD-controlled refrigerated air dryer.</t>
    </r>
  </si>
  <si>
    <r>
      <rPr>
        <sz val="8"/>
        <color theme="1"/>
        <rFont val="Calibri"/>
        <family val="2"/>
      </rPr>
      <t>•</t>
    </r>
    <r>
      <rPr>
        <sz val="7"/>
        <color theme="1"/>
        <rFont val="Arial"/>
        <family val="2"/>
      </rPr>
      <t>  </t>
    </r>
    <r>
      <rPr>
        <sz val="8"/>
        <color theme="1"/>
        <rFont val="Arial"/>
        <family val="2"/>
      </rPr>
      <t>Applicable for single compressor systems only.</t>
    </r>
  </si>
  <si>
    <r>
      <rPr>
        <sz val="8"/>
        <color theme="1"/>
        <rFont val="Calibri"/>
        <family val="2"/>
      </rPr>
      <t>•</t>
    </r>
    <r>
      <rPr>
        <sz val="7"/>
        <color theme="1"/>
        <rFont val="Arial"/>
        <family val="2"/>
      </rPr>
      <t>  </t>
    </r>
    <r>
      <rPr>
        <sz val="8"/>
        <color theme="1"/>
        <rFont val="Arial"/>
        <family val="2"/>
      </rPr>
      <t>Replacement of cycling compressed air dryers on multiple compressor systems may be eligible for incentives through the custom program.  Use this application to enter system details for custom review.</t>
    </r>
  </si>
  <si>
    <t>Number of Dryers to be Installed</t>
  </si>
  <si>
    <r>
      <rPr>
        <sz val="8"/>
        <color theme="1"/>
        <rFont val="Calibri"/>
        <family val="2"/>
      </rPr>
      <t xml:space="preserve">•  </t>
    </r>
    <r>
      <rPr>
        <sz val="8"/>
        <color theme="1"/>
        <rFont val="Arial"/>
        <family val="2"/>
      </rPr>
      <t>Flow controller must be installed on existing compressed air system with a total capacity greater than or equal to 50 hp without a pressure/flow controller.</t>
    </r>
  </si>
  <si>
    <r>
      <rPr>
        <sz val="8"/>
        <color theme="1"/>
        <rFont val="Calibri"/>
        <family val="2"/>
      </rPr>
      <t>•</t>
    </r>
    <r>
      <rPr>
        <sz val="7"/>
        <color theme="1"/>
        <rFont val="Arial"/>
        <family val="2"/>
      </rPr>
      <t xml:space="preserve">   </t>
    </r>
    <r>
      <rPr>
        <sz val="8"/>
        <color theme="1"/>
        <rFont val="Arial"/>
        <family val="2"/>
      </rPr>
      <t>Flow controller must be installed between the compressed air dry storage tank and the end use distribution system.</t>
    </r>
  </si>
  <si>
    <t>Custom Compressed Air</t>
  </si>
  <si>
    <t>Existing Compressed Air System Details</t>
  </si>
  <si>
    <t>Proposed Compressed Air System Details</t>
  </si>
  <si>
    <t>Default Annual Hours of Operation based on No. of Shifts</t>
  </si>
  <si>
    <t>Start/Stop</t>
  </si>
  <si>
    <t>Load/Unload</t>
  </si>
  <si>
    <t>Modulating</t>
  </si>
  <si>
    <t>Variable Displacement</t>
  </si>
  <si>
    <t>Variable Speed Drive</t>
  </si>
  <si>
    <t>Network or System</t>
  </si>
  <si>
    <t>Dual/Auto Dual</t>
  </si>
  <si>
    <t>Annual Hours of Operation</t>
  </si>
  <si>
    <t>Does Dryer Operate During Peak Hours
(Summer Weekday 4-5pm)</t>
  </si>
  <si>
    <r>
      <rPr>
        <sz val="8"/>
        <color theme="1"/>
        <rFont val="Calibri"/>
        <family val="2"/>
      </rPr>
      <t>•</t>
    </r>
    <r>
      <rPr>
        <sz val="7"/>
        <color theme="1"/>
        <rFont val="Arial"/>
        <family val="2"/>
      </rPr>
      <t xml:space="preserve">   </t>
    </r>
    <r>
      <rPr>
        <sz val="8"/>
        <color theme="1"/>
        <rFont val="Arial"/>
        <family val="2"/>
      </rPr>
      <t>Each line item represents a flow controller and the compressors impacting the system.</t>
    </r>
  </si>
  <si>
    <t>Annual Hours of Operation of Dryer</t>
  </si>
  <si>
    <r>
      <t xml:space="preserve">Load Factor of Compressed Air System
</t>
    </r>
    <r>
      <rPr>
        <b/>
        <sz val="9"/>
        <color theme="0"/>
        <rFont val="Arial"/>
        <family val="2"/>
      </rPr>
      <t>if unknown, leave blank</t>
    </r>
  </si>
  <si>
    <t>Number of Zero loss Condesate Drains to be Installed</t>
  </si>
  <si>
    <t>Type of Air Compressor (select from list)</t>
  </si>
  <si>
    <t>Control Type (select from list)</t>
  </si>
  <si>
    <t>Compressor Type</t>
  </si>
  <si>
    <t>Double-Acting Water-Cooled Reciprocating</t>
  </si>
  <si>
    <t>Single-Acting Air-Cooled Reciprocating</t>
  </si>
  <si>
    <t>Lubricant-Injected Rotary Screw Compressor</t>
  </si>
  <si>
    <t>Lubricant-Free Rotary Screw Compressor</t>
  </si>
  <si>
    <t>Cetifugal Air Compressor</t>
  </si>
  <si>
    <t>Does System Operate During Peak Hours
(Summer Weekday 4-5pm)</t>
  </si>
  <si>
    <r>
      <t xml:space="preserve">Full Flow Rated Capacity of Drain (CFM)
</t>
    </r>
    <r>
      <rPr>
        <b/>
        <sz val="9"/>
        <color theme="0"/>
        <rFont val="Arial"/>
        <family val="2"/>
      </rPr>
      <t>if unknown, leave blank</t>
    </r>
  </si>
  <si>
    <t>Air Compressor Type</t>
  </si>
  <si>
    <r>
      <rPr>
        <sz val="8"/>
        <color theme="1"/>
        <rFont val="Calibri"/>
        <family val="2"/>
      </rPr>
      <t xml:space="preserve">•  </t>
    </r>
    <r>
      <rPr>
        <sz val="8"/>
        <color theme="1"/>
        <rFont val="Arial"/>
        <family val="2"/>
      </rPr>
      <t>Initial pressure differential of clean and dry filter must be &lt; 1 psid.</t>
    </r>
  </si>
  <si>
    <r>
      <t xml:space="preserve">Reduction in Pressure Drop Across Each Filter
</t>
    </r>
    <r>
      <rPr>
        <b/>
        <sz val="9"/>
        <color theme="0"/>
        <rFont val="Arial"/>
        <family val="2"/>
      </rPr>
      <t>if unknown, leave blank</t>
    </r>
  </si>
  <si>
    <r>
      <rPr>
        <sz val="8"/>
        <color theme="1"/>
        <rFont val="Calibri"/>
        <family val="2"/>
      </rPr>
      <t>•</t>
    </r>
    <r>
      <rPr>
        <sz val="7"/>
        <color theme="1"/>
        <rFont val="Arial"/>
        <family val="2"/>
      </rPr>
      <t>  </t>
    </r>
    <r>
      <rPr>
        <sz val="8"/>
        <color theme="1"/>
        <rFont val="Arial"/>
        <family val="2"/>
      </rPr>
      <t>Incentives are based on calculated energy savings</t>
    </r>
  </si>
  <si>
    <t>Custom Compressed Air Incentives</t>
  </si>
  <si>
    <t xml:space="preserve">Shift Operation: </t>
  </si>
  <si>
    <t>BUILDING OPERATION DETAILS</t>
  </si>
  <si>
    <t>Building HVAC System</t>
  </si>
  <si>
    <t>Building Heating Fuel Source</t>
  </si>
  <si>
    <t>Compressor Being Replaced</t>
  </si>
  <si>
    <t>Compressor HP</t>
  </si>
  <si>
    <t>Existing Compressor Horse Power</t>
  </si>
  <si>
    <t>Proposed Compressor Model #</t>
  </si>
  <si>
    <t>Proposed Compressor Horse Power</t>
  </si>
  <si>
    <t>Compressed Air Measures</t>
  </si>
  <si>
    <r>
      <rPr>
        <sz val="8"/>
        <color theme="1"/>
        <rFont val="Calibri"/>
        <family val="2"/>
      </rPr>
      <t>•</t>
    </r>
    <r>
      <rPr>
        <sz val="7"/>
        <color theme="1"/>
        <rFont val="Arial"/>
        <family val="2"/>
      </rPr>
      <t xml:space="preserve">   </t>
    </r>
    <r>
      <rPr>
        <sz val="8"/>
        <color theme="1"/>
        <rFont val="Arial"/>
        <family val="2"/>
      </rPr>
      <t>A flow controller must be used to maintain 5-10psi pressure difference between receiver and distribution system.</t>
    </r>
  </si>
  <si>
    <r>
      <rPr>
        <sz val="8"/>
        <color theme="1"/>
        <rFont val="Calibri"/>
        <family val="2"/>
      </rPr>
      <t>•</t>
    </r>
    <r>
      <rPr>
        <sz val="7"/>
        <color theme="1"/>
        <rFont val="Arial"/>
        <family val="2"/>
      </rPr>
      <t xml:space="preserve">   </t>
    </r>
    <r>
      <rPr>
        <sz val="8"/>
        <color theme="1"/>
        <rFont val="Arial"/>
        <family val="2"/>
      </rPr>
      <t>Sizing of replacement compressor must be no larger than unit being replaced. Exception, would be replacement with VSD compressor, in which case HP can be one size larger than HP of unit being replaced.</t>
    </r>
  </si>
  <si>
    <t>Total HP Connected to Flow Controller(s)</t>
  </si>
  <si>
    <t>Air Dryer Full Flow Capacity (CFM)</t>
  </si>
  <si>
    <t>•  Applicable for installation of new no air loss condensate/water drain on existing compressed air system replacing electric solenoid and timed drain.</t>
  </si>
  <si>
    <t>Compressor Model</t>
  </si>
  <si>
    <t>Compressor HP is accurate</t>
  </si>
  <si>
    <t>Post Verified Air Compressor</t>
  </si>
  <si>
    <t>Post Verified Flow Controller</t>
  </si>
  <si>
    <t>Compressor Connected</t>
  </si>
  <si>
    <t>Total Connected HP</t>
  </si>
  <si>
    <t>Connected HP is accurate</t>
  </si>
  <si>
    <t>Measured System Pressure Differential is accurate</t>
  </si>
  <si>
    <t>Measured System Pressure Differential (psi)</t>
  </si>
  <si>
    <t>No. Dryers Installed</t>
  </si>
  <si>
    <t>Annual Hrs. of Dryer Operation</t>
  </si>
  <si>
    <t>Dryer Full Flow Capacity (CFM)</t>
  </si>
  <si>
    <t>Dryer Operates During Peak Hours</t>
  </si>
  <si>
    <t>Post Verified Air Dryer</t>
  </si>
  <si>
    <t>No. Dryers is accurate</t>
  </si>
  <si>
    <t>Annual Hrs. is accurate</t>
  </si>
  <si>
    <t>If No, what are annual hours?</t>
  </si>
  <si>
    <t>If No, how many installed?</t>
  </si>
  <si>
    <t>Dryer Capacity is accurate</t>
  </si>
  <si>
    <t>If No, what is capacity in CFM?</t>
  </si>
  <si>
    <t>No. Filters Installed</t>
  </si>
  <si>
    <t>Post Verified Low Pressure Drop Filter</t>
  </si>
  <si>
    <t>Connected Compressor</t>
  </si>
  <si>
    <t>If no, what is correct psi?</t>
  </si>
  <si>
    <t>If No, how many were installed?</t>
  </si>
  <si>
    <t>Connected Compressors &amp; Total HP is accurate</t>
  </si>
  <si>
    <t>No. of filters is accurate</t>
  </si>
  <si>
    <t>Post Verified Zero Loss Condensate Drain</t>
  </si>
  <si>
    <t>No. Condensate Drains Installed</t>
  </si>
  <si>
    <t>Annual Hrs. of Operation</t>
  </si>
  <si>
    <t>No. of drains is accurate</t>
  </si>
  <si>
    <t>Compressor Type is accurate</t>
  </si>
  <si>
    <t>If No, what is correct type?</t>
  </si>
  <si>
    <t>Annual hrs is accurate</t>
  </si>
  <si>
    <t>Post Verified Custom Compressed Air Project</t>
  </si>
  <si>
    <r>
      <t xml:space="preserve">M&amp;V Required </t>
    </r>
    <r>
      <rPr>
        <sz val="8"/>
        <color theme="1"/>
        <rFont val="Calibri"/>
        <family val="2"/>
        <scheme val="minor"/>
      </rPr>
      <t>(see requirements below or attached in study)</t>
    </r>
  </si>
  <si>
    <r>
      <rPr>
        <sz val="12"/>
        <rFont val="Arial"/>
        <family val="2"/>
      </rPr>
      <t>•</t>
    </r>
    <r>
      <rPr>
        <sz val="8"/>
        <rFont val="Arial"/>
        <family val="2"/>
      </rPr>
      <t xml:space="preserve"> Product types eligible for incentives are included in Tables 1 - 6 in the Comp Air Measures tab. Measures not listed on this application may be eligible for incentives under our Custom C&amp;I Retrofit program. Please contact your National Grid Representative for additional details.</t>
    </r>
  </si>
  <si>
    <r>
      <rPr>
        <sz val="12"/>
        <rFont val="Arial"/>
        <family val="2"/>
      </rPr>
      <t>•</t>
    </r>
    <r>
      <rPr>
        <sz val="8"/>
        <rFont val="Arial"/>
        <family val="2"/>
      </rPr>
      <t xml:space="preserve"> Complete the App Cust Info and Comp Air Measures tabs. If you do not have access to Excel or use a version older than 2010, please contact your National Grid representative to obtain a copy. Return the completed excel application as part of your complete package submitted to National Grid.</t>
    </r>
  </si>
  <si>
    <r>
      <rPr>
        <sz val="12"/>
        <rFont val="Arial"/>
        <family val="2"/>
      </rPr>
      <t>•</t>
    </r>
    <r>
      <rPr>
        <sz val="8"/>
        <rFont val="Arial"/>
        <family val="2"/>
      </rPr>
      <t xml:space="preserve"> All proposed equipment must meet the specific program requirements as outlined in Tables 1 - 6 on the Comp Air Measures tab where applicable.</t>
    </r>
  </si>
  <si>
    <r>
      <rPr>
        <sz val="12"/>
        <rFont val="Arial"/>
        <family val="2"/>
      </rPr>
      <t>•</t>
    </r>
    <r>
      <rPr>
        <sz val="8"/>
        <rFont val="Arial"/>
        <family val="2"/>
      </rPr>
      <t xml:space="preserve"> This Program covers applications created on or after July 1st of the current year. Details of this Program, including incentive levels, are subject to change without prior notice. The application and all required documents must be provided as a complete package in one email to your National Grid Representative, otherwise it will be placed on hold.</t>
    </r>
  </si>
  <si>
    <t>per therm - NiMo Customers</t>
  </si>
  <si>
    <t>per therm - KEDLI/KEDNY Customers</t>
  </si>
  <si>
    <t>select gas utility</t>
  </si>
  <si>
    <t>Calculated Incentives</t>
  </si>
  <si>
    <t>•  zero loss condensate drain must remove liquid only without venting compressed air.</t>
  </si>
  <si>
    <t>Rev 0 (7/1/26)</t>
  </si>
  <si>
    <t>Test Customer</t>
  </si>
  <si>
    <t>Savings and High-Impact Efficiency Funding Track (SHIFT) Incentive Program</t>
  </si>
  <si>
    <t>Program Application</t>
  </si>
  <si>
    <t>Subject to these terms and conditions ("Terms and Conditions"), under the Commercial &amp; Industrial Gas Efficiency Program ("Program") Niagara Mohawk Power Corporation d/b/a National Grid (the "Company" or "National Grid") will pay incentives to eligible customers for the installation of Energy Efficiency Measures ("EEMs") described in the Program Materials (as defined below).</t>
  </si>
  <si>
    <t>ALL FIELDS ON THIS PAGE ARE REQUIRED. SHADED CELLS MUST BE COMPLETED FOR INCENTIVES TO BE CALCULATED, AND ALL PAYEE INFORMATION MUST BE COMPLETE AND ACCURATE TO ENSURE CORRECT CHECK PROCESSING AND PREVENT ADDITIONAL COSTS AND DELAYS ASSOCIATED WITH CHECK CANCELLATION AND REISSUANCE.</t>
  </si>
  <si>
    <t>Program Minimum Requirements Document</t>
  </si>
  <si>
    <t>***FOR NATIONAL GRID COMPLETION***</t>
  </si>
  <si>
    <r>
      <rPr>
        <sz val="8"/>
        <color theme="1"/>
        <rFont val="Calibri"/>
        <family val="2"/>
      </rPr>
      <t>•</t>
    </r>
    <r>
      <rPr>
        <sz val="7"/>
        <color theme="1"/>
        <rFont val="Arial"/>
        <family val="2"/>
      </rPr>
      <t> </t>
    </r>
    <r>
      <rPr>
        <sz val="8"/>
        <color theme="1"/>
        <rFont val="Arial"/>
        <family val="2"/>
      </rPr>
      <t>Backup documentation needed for all material and labor costs, broken down by major pieces of equipment and project components.</t>
    </r>
  </si>
  <si>
    <t>Savings and High Impact Efficiency Funding Track Program (SHIFT) is designed for medium- to large-sized manufacturing and industrial customers and supports investments in advanced compressed air systems and upgrades. The track is intended to help reduce upfront costs for higher-efficiency solutions while supporting overall business operations and performance. </t>
  </si>
  <si>
    <r>
      <rPr>
        <sz val="12"/>
        <rFont val="Arial"/>
        <family val="2"/>
      </rPr>
      <t xml:space="preserve">• </t>
    </r>
    <r>
      <rPr>
        <sz val="8"/>
        <rFont val="Arial"/>
        <family val="2"/>
      </rPr>
      <t>Must be a manufacturing or industrial National Grid electric or natural gas customer, pay into the System Benefits Charge (SBC), and have annual usage of at least 250 kW of electricity and/or 50,000 therms of natural gas.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</si>
</sst>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_(&quot;$&quot;* \(#,##0.00\);_(&quot;$&quot;* &quot;-&quot;??_);_(@_)"/>
    <numFmt numFmtId="164" formatCode="0.0"/>
    <numFmt numFmtId="165" formatCode="&quot;$&quot;#,##0"/>
    <numFmt numFmtId="166" formatCode="&quot;$&quot;#,##0.00"/>
    <numFmt numFmtId="167" formatCode="&quot;$&quot;#,##0.000"/>
    <numFmt numFmtId="168" formatCode="#,##0.000"/>
    <numFmt numFmtId="169" formatCode="[&lt;=9999999]###\-####;\(###\)\ ###\-####"/>
    <numFmt numFmtId="170" formatCode="00\-0000000"/>
    <numFmt numFmtId="171" formatCode="00000"/>
    <numFmt numFmtId="172" formatCode="#,##0.0"/>
    <numFmt numFmtId="173" formatCode="0####\-#####"/>
  </numFmts>
  <fonts count="66" x14ac:knownFonts="1">
    <font>
      <sz val="11"/>
      <color theme="1"/>
      <name val="Calibri"/>
      <family val="2"/>
      <scheme val="minor"/>
    </font>
    <font>
      <b/>
      <sz val="10"/>
      <name val="Arial"/>
      <family val="2"/>
    </font>
    <font>
      <sz val="10"/>
      <name val="Arial"/>
      <family val="2"/>
    </font>
    <font>
      <sz val="8"/>
      <name val="Arial"/>
      <family val="2"/>
    </font>
    <font>
      <b/>
      <sz val="12"/>
      <name val="Arial"/>
      <family val="2"/>
    </font>
    <font>
      <sz val="10"/>
      <color indexed="8"/>
      <name val="Arial"/>
      <family val="2"/>
    </font>
    <font>
      <b/>
      <sz val="14"/>
      <name val="Arial"/>
      <family val="2"/>
    </font>
    <font>
      <sz val="10"/>
      <name val="Arial"/>
      <family val="2"/>
    </font>
    <font>
      <b/>
      <sz val="12"/>
      <color indexed="8"/>
      <name val="Arial"/>
      <family val="2"/>
    </font>
    <font>
      <sz val="11"/>
      <color indexed="8"/>
      <name val="Arial"/>
      <family val="2"/>
    </font>
    <font>
      <b/>
      <sz val="11"/>
      <color indexed="8"/>
      <name val="Arial"/>
      <family val="2"/>
    </font>
    <font>
      <sz val="11"/>
      <name val="Arial"/>
      <family val="2"/>
    </font>
    <font>
      <b/>
      <sz val="11"/>
      <name val="Arial"/>
      <family val="2"/>
    </font>
    <font>
      <sz val="12"/>
      <name val="Arial"/>
      <family val="2"/>
    </font>
    <font>
      <b/>
      <sz val="8"/>
      <name val="Arial"/>
      <family val="2"/>
    </font>
    <font>
      <b/>
      <sz val="14"/>
      <color theme="1"/>
      <name val="Calibri"/>
      <family val="2"/>
      <scheme val="minor"/>
    </font>
    <font>
      <sz val="11"/>
      <color theme="1"/>
      <name val="Arial"/>
      <family val="2"/>
    </font>
    <font>
      <sz val="11"/>
      <color rgb="FF000000"/>
      <name val="Calibri"/>
      <family val="2"/>
    </font>
    <font>
      <b/>
      <sz val="10"/>
      <color rgb="FF00467F"/>
      <name val="Arial"/>
      <family val="2"/>
    </font>
    <font>
      <b/>
      <sz val="9"/>
      <name val="Arial"/>
      <family val="2"/>
    </font>
    <font>
      <sz val="9"/>
      <name val="Arial"/>
      <family val="2"/>
    </font>
    <font>
      <sz val="6"/>
      <name val="Arial"/>
      <family val="2"/>
    </font>
    <font>
      <sz val="8"/>
      <color rgb="FF000000"/>
      <name val="Tahoma"/>
      <family val="2"/>
    </font>
    <font>
      <b/>
      <sz val="11"/>
      <color theme="0"/>
      <name val="Arial"/>
      <family val="2"/>
    </font>
    <font>
      <b/>
      <sz val="6"/>
      <name val="Arial"/>
      <family val="2"/>
    </font>
    <font>
      <u/>
      <sz val="10"/>
      <color theme="10"/>
      <name val="Arial"/>
      <family val="2"/>
    </font>
    <font>
      <sz val="9.5"/>
      <name val="Arial"/>
      <family val="2"/>
    </font>
    <font>
      <sz val="13.5"/>
      <name val="Arial"/>
      <family val="2"/>
    </font>
    <font>
      <i/>
      <sz val="10"/>
      <name val="Lucida Handwriting"/>
      <family val="4"/>
    </font>
    <font>
      <sz val="10"/>
      <color theme="1"/>
      <name val="Arial"/>
      <family val="2"/>
    </font>
    <font>
      <sz val="8"/>
      <color theme="1"/>
      <name val="Arial"/>
      <family val="2"/>
    </font>
    <font>
      <sz val="10"/>
      <color indexed="10"/>
      <name val="Arial"/>
      <family val="2"/>
    </font>
    <font>
      <b/>
      <sz val="18"/>
      <color theme="0"/>
      <name val="Arial"/>
      <family val="2"/>
    </font>
    <font>
      <b/>
      <sz val="14"/>
      <color theme="0"/>
      <name val="Arial"/>
      <family val="2"/>
    </font>
    <font>
      <sz val="11"/>
      <color theme="0"/>
      <name val="Arial"/>
      <family val="2"/>
    </font>
    <font>
      <b/>
      <sz val="12"/>
      <color rgb="FFFFFFFF"/>
      <name val="Arial"/>
      <family val="2"/>
    </font>
    <font>
      <sz val="11"/>
      <color theme="1"/>
      <name val="Calibri"/>
      <family val="2"/>
      <scheme val="minor"/>
    </font>
    <font>
      <b/>
      <sz val="10"/>
      <color theme="0"/>
      <name val="Arial"/>
      <family val="2"/>
    </font>
    <font>
      <sz val="11"/>
      <color theme="0"/>
      <name val="Calibri"/>
      <family val="2"/>
      <scheme val="minor"/>
    </font>
    <font>
      <sz val="14"/>
      <color theme="0"/>
      <name val="Arial"/>
      <family val="2"/>
    </font>
    <font>
      <b/>
      <sz val="8"/>
      <color theme="0"/>
      <name val="Arial"/>
      <family val="2"/>
    </font>
    <font>
      <u/>
      <sz val="8"/>
      <color theme="0"/>
      <name val="Arial"/>
      <family val="2"/>
    </font>
    <font>
      <sz val="8"/>
      <color theme="0"/>
      <name val="Arial"/>
      <family val="2"/>
    </font>
    <font>
      <b/>
      <sz val="12"/>
      <color theme="0"/>
      <name val="Arial"/>
      <family val="2"/>
    </font>
    <font>
      <b/>
      <sz val="12"/>
      <color theme="0"/>
      <name val="Calibri"/>
      <family val="2"/>
      <scheme val="minor"/>
    </font>
    <font>
      <sz val="7"/>
      <color theme="1"/>
      <name val="Arial"/>
      <family val="2"/>
    </font>
    <font>
      <sz val="8"/>
      <color theme="1"/>
      <name val="Calibri"/>
      <family val="2"/>
    </font>
    <font>
      <sz val="8"/>
      <name val="Calibri"/>
      <family val="2"/>
      <scheme val="minor"/>
    </font>
    <font>
      <b/>
      <sz val="11"/>
      <color rgb="FF55555A"/>
      <name val="Calibri"/>
      <family val="2"/>
      <scheme val="minor"/>
    </font>
    <font>
      <sz val="11"/>
      <color rgb="FF55555A"/>
      <name val="Calibri"/>
      <family val="2"/>
      <scheme val="minor"/>
    </font>
    <font>
      <b/>
      <sz val="9"/>
      <color theme="0"/>
      <name val="Arial"/>
      <family val="2"/>
    </font>
    <font>
      <b/>
      <sz val="11"/>
      <color theme="1"/>
      <name val="Arial"/>
      <family val="2"/>
    </font>
    <font>
      <b/>
      <sz val="14"/>
      <color theme="1"/>
      <name val="Arial"/>
      <family val="2"/>
    </font>
    <font>
      <sz val="8"/>
      <name val="Times New Roman"/>
      <family val="1"/>
    </font>
    <font>
      <sz val="10"/>
      <name val="Times New Roman"/>
      <family val="1"/>
    </font>
    <font>
      <sz val="8"/>
      <name val="Calibri"/>
      <family val="2"/>
    </font>
    <font>
      <b/>
      <sz val="14"/>
      <color rgb="FFFF0000"/>
      <name val="Arial"/>
      <family val="2"/>
    </font>
    <font>
      <b/>
      <sz val="12"/>
      <color theme="1"/>
      <name val="Arial"/>
      <family val="2"/>
    </font>
    <font>
      <b/>
      <sz val="20"/>
      <name val="Arial"/>
      <family val="2"/>
    </font>
    <font>
      <sz val="11"/>
      <name val="Calibri"/>
      <family val="2"/>
      <scheme val="minor"/>
    </font>
    <font>
      <b/>
      <sz val="11"/>
      <name val="Calibri"/>
      <family val="2"/>
      <scheme val="minor"/>
    </font>
    <font>
      <b/>
      <sz val="11"/>
      <color theme="1"/>
      <name val="Calibri"/>
      <family val="2"/>
      <scheme val="minor"/>
    </font>
    <font>
      <b/>
      <sz val="11"/>
      <color theme="1"/>
      <name val="Aptos Narrow"/>
      <family val="2"/>
    </font>
    <font>
      <sz val="8"/>
      <color theme="1"/>
      <name val="Calibri"/>
      <family val="2"/>
      <scheme val="minor"/>
    </font>
    <font>
      <b/>
      <sz val="10"/>
      <color theme="1"/>
      <name val="Arial"/>
      <family val="2"/>
    </font>
    <font>
      <b/>
      <sz val="11"/>
      <color rgb="FFFF0000"/>
      <name val="Calibri"/>
      <family val="2"/>
      <scheme val="minor"/>
    </font>
  </fonts>
  <fills count="23">
    <fill>
      <patternFill patternType="none"/>
    </fill>
    <fill>
      <patternFill patternType="gray125"/>
    </fill>
    <fill>
      <patternFill patternType="solid">
        <fgColor rgb="FF00148C"/>
        <bgColor indexed="64"/>
      </patternFill>
    </fill>
    <fill>
      <patternFill patternType="solid">
        <fgColor rgb="FFF0F0F0"/>
        <bgColor indexed="64"/>
      </patternFill>
    </fill>
    <fill>
      <patternFill patternType="solid">
        <fgColor rgb="FF0073CD"/>
        <bgColor indexed="64"/>
      </patternFill>
    </fill>
    <fill>
      <patternFill patternType="solid">
        <fgColor rgb="FFFFFF99"/>
        <bgColor indexed="64"/>
      </patternFill>
    </fill>
    <fill>
      <patternFill patternType="solid">
        <fgColor rgb="FF55555A"/>
        <bgColor indexed="64"/>
      </patternFill>
    </fill>
    <fill>
      <patternFill patternType="solid">
        <fgColor rgb="FF009DDC"/>
        <bgColor indexed="64"/>
      </patternFill>
    </fill>
    <fill>
      <patternFill patternType="solid">
        <fgColor theme="9" tint="0.59996337778862885"/>
        <bgColor indexed="64"/>
      </patternFill>
    </fill>
    <fill>
      <patternFill patternType="solid">
        <fgColor theme="6" tint="0.39994506668294322"/>
        <bgColor indexed="64"/>
      </patternFill>
    </fill>
    <fill>
      <patternFill patternType="solid">
        <fgColor theme="0"/>
        <bgColor indexed="64"/>
      </patternFill>
    </fill>
    <fill>
      <patternFill patternType="solid">
        <fgColor theme="0" tint="-0.249977111117893"/>
        <bgColor indexed="64"/>
      </patternFill>
    </fill>
    <fill>
      <patternFill patternType="solid">
        <fgColor rgb="FF78A22F"/>
        <bgColor indexed="64"/>
      </patternFill>
    </fill>
    <fill>
      <patternFill patternType="solid">
        <fgColor rgb="FFFFB45A"/>
        <bgColor indexed="64"/>
      </patternFill>
    </fill>
    <fill>
      <patternFill patternType="solid">
        <fgColor theme="9" tint="0.59999389629810485"/>
        <bgColor indexed="64"/>
      </patternFill>
    </fill>
    <fill>
      <patternFill patternType="solid">
        <fgColor theme="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EE5A5"/>
        <bgColor indexed="64"/>
      </patternFill>
    </fill>
    <fill>
      <patternFill patternType="darkUp">
        <fgColor rgb="FF55555A"/>
      </patternFill>
    </fill>
    <fill>
      <patternFill patternType="solid">
        <fgColor rgb="FFFFFF00"/>
        <bgColor indexed="64"/>
      </patternFill>
    </fill>
  </fills>
  <borders count="15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bottom/>
      <diagonal/>
    </border>
    <border>
      <left/>
      <right style="thin">
        <color indexed="64"/>
      </right>
      <top style="medium">
        <color indexed="64"/>
      </top>
      <bottom style="double">
        <color indexed="64"/>
      </bottom>
      <diagonal/>
    </border>
    <border>
      <left/>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style="thick">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top/>
      <bottom style="double">
        <color auto="1"/>
      </bottom>
      <diagonal/>
    </border>
    <border>
      <left/>
      <right style="double">
        <color auto="1"/>
      </right>
      <top/>
      <bottom style="double">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double">
        <color auto="1"/>
      </left>
      <right/>
      <top style="double">
        <color auto="1"/>
      </top>
      <bottom/>
      <diagonal/>
    </border>
    <border>
      <left style="thin">
        <color indexed="64"/>
      </left>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auto="1"/>
      </left>
      <right/>
      <top/>
      <bottom style="double">
        <color auto="1"/>
      </bottom>
      <diagonal/>
    </border>
    <border>
      <left style="medium">
        <color theme="0"/>
      </left>
      <right style="medium">
        <color theme="0"/>
      </right>
      <top/>
      <bottom/>
      <diagonal/>
    </border>
    <border>
      <left style="medium">
        <color theme="0"/>
      </left>
      <right/>
      <top/>
      <bottom/>
      <diagonal/>
    </border>
    <border>
      <left/>
      <right/>
      <top/>
      <bottom style="medium">
        <color auto="1"/>
      </bottom>
      <diagonal/>
    </border>
    <border>
      <left style="medium">
        <color auto="1"/>
      </left>
      <right/>
      <top style="medium">
        <color auto="1"/>
      </top>
      <bottom/>
      <diagonal/>
    </border>
    <border>
      <left style="medium">
        <color auto="1"/>
      </left>
      <right/>
      <top style="medium">
        <color rgb="FF000000"/>
      </top>
      <bottom/>
      <diagonal/>
    </border>
    <border>
      <left style="medium">
        <color auto="1"/>
      </left>
      <right/>
      <top/>
      <bottom style="medium">
        <color rgb="FF000000"/>
      </bottom>
      <diagonal/>
    </border>
    <border>
      <left style="medium">
        <color auto="1"/>
      </left>
      <right/>
      <top style="medium">
        <color rgb="FF000000"/>
      </top>
      <bottom style="medium">
        <color rgb="FF000000"/>
      </bottom>
      <diagonal/>
    </border>
    <border>
      <left/>
      <right style="medium">
        <color auto="1"/>
      </right>
      <top/>
      <bottom style="medium">
        <color auto="1"/>
      </bottom>
      <diagonal/>
    </border>
    <border>
      <left style="medium">
        <color auto="1"/>
      </left>
      <right/>
      <top/>
      <bottom style="medium">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style="medium">
        <color indexed="64"/>
      </top>
      <bottom style="thin">
        <color indexed="64"/>
      </bottom>
      <diagonal/>
    </border>
    <border>
      <left style="medium">
        <color auto="1"/>
      </left>
      <right/>
      <top style="medium">
        <color rgb="FF000000"/>
      </top>
      <bottom style="thin">
        <color auto="1"/>
      </bottom>
      <diagonal/>
    </border>
    <border>
      <left/>
      <right style="thin">
        <color rgb="FF000000"/>
      </right>
      <top style="thin">
        <color auto="1"/>
      </top>
      <bottom style="thin">
        <color auto="1"/>
      </bottom>
      <diagonal/>
    </border>
    <border>
      <left style="medium">
        <color auto="1"/>
      </left>
      <right/>
      <top style="thin">
        <color auto="1"/>
      </top>
      <bottom style="medium">
        <color rgb="FF000000"/>
      </bottom>
      <diagonal/>
    </border>
    <border>
      <left/>
      <right style="thin">
        <color rgb="FF000000"/>
      </right>
      <top style="thin">
        <color auto="1"/>
      </top>
      <bottom style="medium">
        <color rgb="FF000000"/>
      </bottom>
      <diagonal/>
    </border>
    <border>
      <left style="thin">
        <color auto="1"/>
      </left>
      <right/>
      <top style="thin">
        <color auto="1"/>
      </top>
      <bottom style="medium">
        <color rgb="FF000000"/>
      </bottom>
      <diagonal/>
    </border>
    <border>
      <left/>
      <right style="thin">
        <color rgb="FF000000"/>
      </right>
      <top style="medium">
        <color rgb="FF000000"/>
      </top>
      <bottom style="thin">
        <color auto="1"/>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auto="1"/>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medium">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auto="1"/>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right style="medium">
        <color indexed="64"/>
      </right>
      <top style="medium">
        <color indexed="64"/>
      </top>
      <bottom style="medium">
        <color rgb="FF000000"/>
      </bottom>
      <diagonal/>
    </border>
    <border>
      <left style="medium">
        <color rgb="FF000000"/>
      </left>
      <right/>
      <top/>
      <bottom/>
      <diagonal/>
    </border>
    <border>
      <left style="thin">
        <color indexed="64"/>
      </left>
      <right style="medium">
        <color auto="1"/>
      </right>
      <top style="medium">
        <color indexed="64"/>
      </top>
      <bottom style="medium">
        <color rgb="FF000000"/>
      </bottom>
      <diagonal/>
    </border>
    <border>
      <left style="medium">
        <color rgb="FF000000"/>
      </left>
      <right style="medium">
        <color auto="1"/>
      </right>
      <top style="medium">
        <color rgb="FF000000"/>
      </top>
      <bottom style="medium">
        <color rgb="FF000000"/>
      </bottom>
      <diagonal/>
    </border>
    <border>
      <left/>
      <right style="thin">
        <color indexed="64"/>
      </right>
      <top style="medium">
        <color indexed="64"/>
      </top>
      <bottom style="medium">
        <color indexed="64"/>
      </bottom>
      <diagonal/>
    </border>
    <border>
      <left style="thin">
        <color indexed="64"/>
      </left>
      <right style="medium">
        <color auto="1"/>
      </right>
      <top style="thin">
        <color indexed="64"/>
      </top>
      <bottom style="medium">
        <color rgb="FF000000"/>
      </bottom>
      <diagonal/>
    </border>
    <border>
      <left style="thin">
        <color auto="1"/>
      </left>
      <right style="medium">
        <color auto="1"/>
      </right>
      <top style="medium">
        <color rgb="FF000000"/>
      </top>
      <bottom style="medium">
        <color auto="1"/>
      </bottom>
      <diagonal/>
    </border>
    <border>
      <left/>
      <right style="medium">
        <color auto="1"/>
      </right>
      <top/>
      <bottom style="medium">
        <color rgb="FF000000"/>
      </bottom>
      <diagonal/>
    </border>
    <border>
      <left/>
      <right style="medium">
        <color auto="1"/>
      </right>
      <top style="medium">
        <color rgb="FF000000"/>
      </top>
      <bottom/>
      <diagonal/>
    </border>
    <border>
      <left style="medium">
        <color auto="1"/>
      </left>
      <right style="thin">
        <color auto="1"/>
      </right>
      <top style="medium">
        <color rgb="FF000000"/>
      </top>
      <bottom style="medium">
        <color auto="1"/>
      </bottom>
      <diagonal/>
    </border>
    <border>
      <left style="thin">
        <color auto="1"/>
      </left>
      <right style="thin">
        <color auto="1"/>
      </right>
      <top style="medium">
        <color rgb="FF000000"/>
      </top>
      <bottom style="medium">
        <color auto="1"/>
      </bottom>
      <diagonal/>
    </border>
    <border>
      <left style="thin">
        <color auto="1"/>
      </left>
      <right/>
      <top style="medium">
        <color rgb="FF000000"/>
      </top>
      <bottom style="thin">
        <color auto="1"/>
      </bottom>
      <diagonal/>
    </border>
    <border>
      <left/>
      <right style="medium">
        <color auto="1"/>
      </right>
      <top style="medium">
        <color rgb="FF000000"/>
      </top>
      <bottom style="thin">
        <color auto="1"/>
      </bottom>
      <diagonal/>
    </border>
    <border>
      <left/>
      <right style="medium">
        <color auto="1"/>
      </right>
      <top style="thin">
        <color auto="1"/>
      </top>
      <bottom style="medium">
        <color rgb="FF000000"/>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auto="1"/>
      </top>
      <bottom/>
      <diagonal/>
    </border>
    <border>
      <left style="thin">
        <color rgb="FF000000"/>
      </left>
      <right style="thin">
        <color rgb="FF000000"/>
      </right>
      <top style="medium">
        <color rgb="FF000000"/>
      </top>
      <bottom style="thin">
        <color rgb="FF000000"/>
      </bottom>
      <diagonal/>
    </border>
    <border>
      <left/>
      <right style="thin">
        <color auto="1"/>
      </right>
      <top style="medium">
        <color rgb="FF000000"/>
      </top>
      <bottom style="thin">
        <color auto="1"/>
      </bottom>
      <diagonal/>
    </border>
    <border>
      <left/>
      <right style="thin">
        <color auto="1"/>
      </right>
      <top style="thin">
        <color auto="1"/>
      </top>
      <bottom style="medium">
        <color rgb="FF000000"/>
      </bottom>
      <diagonal/>
    </border>
    <border>
      <left style="medium">
        <color indexed="64"/>
      </left>
      <right style="thin">
        <color indexed="64"/>
      </right>
      <top style="medium">
        <color indexed="64"/>
      </top>
      <bottom style="medium">
        <color rgb="FF000000"/>
      </bottom>
      <diagonal/>
    </border>
    <border>
      <left style="thin">
        <color rgb="FF000000"/>
      </left>
      <right style="medium">
        <color auto="1"/>
      </right>
      <top style="medium">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medium">
        <color rgb="FF000000"/>
      </bottom>
      <diagonal/>
    </border>
  </borders>
  <cellStyleXfs count="13">
    <xf numFmtId="0" fontId="0" fillId="0" borderId="0"/>
    <xf numFmtId="0" fontId="2" fillId="0" borderId="0"/>
    <xf numFmtId="0" fontId="7" fillId="0" borderId="0"/>
    <xf numFmtId="0" fontId="17" fillId="0" borderId="0"/>
    <xf numFmtId="0" fontId="25" fillId="0" borderId="0" applyNumberFormat="0" applyFill="0" applyBorder="0" applyAlignment="0" applyProtection="0"/>
    <xf numFmtId="0" fontId="5" fillId="0" borderId="0"/>
    <xf numFmtId="0" fontId="2" fillId="0" borderId="0"/>
    <xf numFmtId="0" fontId="9" fillId="0" borderId="0"/>
    <xf numFmtId="0" fontId="36" fillId="0" borderId="0"/>
    <xf numFmtId="0" fontId="36" fillId="0" borderId="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689">
    <xf numFmtId="0" fontId="0" fillId="0" borderId="0" xfId="0"/>
    <xf numFmtId="0" fontId="0" fillId="0" borderId="0" xfId="0" applyProtection="1">
      <protection hidden="1"/>
    </xf>
    <xf numFmtId="0" fontId="2" fillId="0" borderId="10" xfId="1" applyBorder="1" applyAlignment="1" applyProtection="1">
      <alignment horizontal="center"/>
      <protection hidden="1"/>
    </xf>
    <xf numFmtId="0" fontId="2" fillId="0" borderId="0" xfId="1" applyProtection="1">
      <protection hidden="1"/>
    </xf>
    <xf numFmtId="0" fontId="4" fillId="0" borderId="0" xfId="1" applyFont="1" applyProtection="1">
      <protection hidden="1"/>
    </xf>
    <xf numFmtId="0" fontId="1" fillId="0" borderId="0" xfId="3" applyFont="1" applyAlignment="1">
      <alignment horizontal="left" vertical="top"/>
    </xf>
    <xf numFmtId="0" fontId="19" fillId="0" borderId="0" xfId="3" applyFont="1" applyAlignment="1">
      <alignment horizontal="left" vertical="top"/>
    </xf>
    <xf numFmtId="0" fontId="20" fillId="0" borderId="0" xfId="3" applyFont="1" applyAlignment="1">
      <alignment horizontal="left" vertical="top"/>
    </xf>
    <xf numFmtId="0" fontId="2" fillId="0" borderId="0" xfId="0" applyFont="1"/>
    <xf numFmtId="0" fontId="24" fillId="0" borderId="0" xfId="3" applyFont="1" applyAlignment="1">
      <alignment horizontal="left" vertical="top"/>
    </xf>
    <xf numFmtId="0" fontId="24" fillId="0" borderId="0" xfId="0" applyFont="1" applyAlignment="1">
      <alignment vertical="top"/>
    </xf>
    <xf numFmtId="171" fontId="2" fillId="0" borderId="7" xfId="0" applyNumberFormat="1" applyFont="1" applyBorder="1" applyAlignment="1" applyProtection="1">
      <alignment horizontal="left"/>
      <protection locked="0"/>
    </xf>
    <xf numFmtId="0" fontId="24" fillId="0" borderId="0" xfId="0" applyFont="1" applyAlignment="1">
      <alignment horizontal="left" vertical="top"/>
    </xf>
    <xf numFmtId="0" fontId="0" fillId="0" borderId="0" xfId="0" applyAlignment="1">
      <alignment horizontal="left"/>
    </xf>
    <xf numFmtId="171" fontId="24" fillId="0" borderId="0" xfId="0" applyNumberFormat="1" applyFont="1" applyAlignment="1">
      <alignment horizontal="left" vertical="top"/>
    </xf>
    <xf numFmtId="0" fontId="26" fillId="0" borderId="7" xfId="3" applyFont="1" applyBorder="1" applyAlignment="1">
      <alignment horizontal="left" vertical="top"/>
    </xf>
    <xf numFmtId="0" fontId="0" fillId="0" borderId="7" xfId="0" applyBorder="1"/>
    <xf numFmtId="0" fontId="0" fillId="0" borderId="8" xfId="0" applyBorder="1"/>
    <xf numFmtId="0" fontId="21" fillId="0" borderId="0" xfId="3" applyFont="1" applyAlignment="1">
      <alignment vertical="top" wrapText="1"/>
    </xf>
    <xf numFmtId="0" fontId="21" fillId="0" borderId="0" xfId="3" applyFont="1" applyAlignment="1">
      <alignment horizontal="left" vertical="top" wrapText="1" indent="1"/>
    </xf>
    <xf numFmtId="0" fontId="1" fillId="0" borderId="0" xfId="0" applyFont="1" applyAlignment="1">
      <alignment horizontal="left"/>
    </xf>
    <xf numFmtId="0" fontId="27" fillId="0" borderId="0" xfId="3" applyFont="1" applyAlignment="1">
      <alignment horizontal="left" vertical="top"/>
    </xf>
    <xf numFmtId="0" fontId="21" fillId="0" borderId="0" xfId="3" applyFont="1" applyAlignment="1">
      <alignment horizontal="left" vertical="top"/>
    </xf>
    <xf numFmtId="0" fontId="3" fillId="0" borderId="0" xfId="3" applyFont="1" applyAlignment="1">
      <alignment horizontal="left"/>
    </xf>
    <xf numFmtId="0" fontId="2" fillId="0" borderId="32" xfId="1" applyBorder="1" applyProtection="1">
      <protection hidden="1"/>
    </xf>
    <xf numFmtId="0" fontId="9" fillId="0" borderId="0" xfId="5" applyFont="1" applyProtection="1">
      <protection hidden="1"/>
    </xf>
    <xf numFmtId="0" fontId="12" fillId="0" borderId="33" xfId="6" applyFont="1" applyBorder="1" applyProtection="1">
      <protection hidden="1"/>
    </xf>
    <xf numFmtId="0" fontId="10" fillId="0" borderId="33" xfId="0" applyFont="1" applyBorder="1" applyProtection="1">
      <protection hidden="1"/>
    </xf>
    <xf numFmtId="3" fontId="11" fillId="0" borderId="0" xfId="6" applyNumberFormat="1" applyFont="1" applyAlignment="1" applyProtection="1">
      <alignment horizontal="center"/>
      <protection hidden="1"/>
    </xf>
    <xf numFmtId="0" fontId="9" fillId="0" borderId="0" xfId="0" applyFont="1" applyAlignment="1" applyProtection="1">
      <alignment horizontal="left"/>
      <protection hidden="1"/>
    </xf>
    <xf numFmtId="0" fontId="9" fillId="0" borderId="0" xfId="5" applyFont="1" applyAlignment="1" applyProtection="1">
      <alignment horizontal="center"/>
      <protection hidden="1"/>
    </xf>
    <xf numFmtId="3" fontId="9" fillId="0" borderId="0" xfId="5" applyNumberFormat="1" applyFont="1" applyAlignment="1" applyProtection="1">
      <alignment horizontal="center"/>
      <protection hidden="1"/>
    </xf>
    <xf numFmtId="0" fontId="2" fillId="0" borderId="0" xfId="6" applyProtection="1">
      <protection hidden="1"/>
    </xf>
    <xf numFmtId="0" fontId="8" fillId="0" borderId="0" xfId="5" applyFont="1" applyAlignment="1" applyProtection="1">
      <alignment horizontal="left"/>
      <protection hidden="1"/>
    </xf>
    <xf numFmtId="0" fontId="8" fillId="0" borderId="0" xfId="5" applyFont="1" applyAlignment="1" applyProtection="1">
      <alignment horizontal="center"/>
      <protection hidden="1"/>
    </xf>
    <xf numFmtId="0" fontId="31" fillId="0" borderId="0" xfId="5" applyFont="1" applyProtection="1">
      <protection hidden="1"/>
    </xf>
    <xf numFmtId="172" fontId="8" fillId="0" borderId="0" xfId="5" applyNumberFormat="1" applyFont="1" applyAlignment="1" applyProtection="1">
      <alignment horizontal="center"/>
      <protection hidden="1"/>
    </xf>
    <xf numFmtId="0" fontId="2" fillId="0" borderId="0" xfId="5" applyFont="1" applyAlignment="1" applyProtection="1">
      <alignment horizontal="center"/>
      <protection hidden="1"/>
    </xf>
    <xf numFmtId="0" fontId="2" fillId="0" borderId="26" xfId="1" applyBorder="1" applyProtection="1">
      <protection hidden="1"/>
    </xf>
    <xf numFmtId="166" fontId="37" fillId="0" borderId="0" xfId="0" applyNumberFormat="1" applyFont="1" applyAlignment="1">
      <alignment horizontal="left"/>
    </xf>
    <xf numFmtId="0" fontId="2" fillId="0" borderId="0" xfId="3" applyFont="1" applyAlignment="1">
      <alignment horizontal="right" vertical="center"/>
    </xf>
    <xf numFmtId="0" fontId="2" fillId="0" borderId="5" xfId="3" applyFont="1" applyBorder="1" applyAlignment="1">
      <alignment horizontal="right" vertical="center" indent="1"/>
    </xf>
    <xf numFmtId="0" fontId="6" fillId="0" borderId="0" xfId="3" applyFont="1" applyAlignment="1">
      <alignment vertical="top" wrapText="1"/>
    </xf>
    <xf numFmtId="3" fontId="31" fillId="0" borderId="0" xfId="5" applyNumberFormat="1" applyFont="1" applyAlignment="1" applyProtection="1">
      <alignment horizontal="center"/>
      <protection hidden="1"/>
    </xf>
    <xf numFmtId="0" fontId="2" fillId="0" borderId="0" xfId="5" applyFont="1" applyAlignment="1" applyProtection="1">
      <alignment horizontal="left"/>
      <protection hidden="1"/>
    </xf>
    <xf numFmtId="9" fontId="31" fillId="0" borderId="0" xfId="5" applyNumberFormat="1" applyFont="1" applyAlignment="1" applyProtection="1">
      <alignment horizontal="center"/>
      <protection hidden="1"/>
    </xf>
    <xf numFmtId="0" fontId="31" fillId="0" borderId="0" xfId="5" applyFont="1" applyAlignment="1" applyProtection="1">
      <alignment horizontal="center"/>
      <protection hidden="1"/>
    </xf>
    <xf numFmtId="0" fontId="5" fillId="0" borderId="0" xfId="5" applyAlignment="1" applyProtection="1">
      <alignment horizontal="center"/>
      <protection hidden="1"/>
    </xf>
    <xf numFmtId="164" fontId="31" fillId="0" borderId="0" xfId="5" applyNumberFormat="1" applyFont="1" applyAlignment="1" applyProtection="1">
      <alignment horizontal="center"/>
      <protection hidden="1"/>
    </xf>
    <xf numFmtId="9" fontId="2" fillId="0" borderId="0" xfId="5" applyNumberFormat="1" applyFont="1" applyAlignment="1" applyProtection="1">
      <alignment horizontal="center"/>
      <protection hidden="1"/>
    </xf>
    <xf numFmtId="164" fontId="31" fillId="0" borderId="0" xfId="5" applyNumberFormat="1" applyFont="1" applyProtection="1">
      <protection hidden="1"/>
    </xf>
    <xf numFmtId="3" fontId="31" fillId="0" borderId="0" xfId="5" applyNumberFormat="1" applyFont="1" applyProtection="1">
      <protection hidden="1"/>
    </xf>
    <xf numFmtId="0" fontId="2" fillId="0" borderId="24" xfId="1" applyBorder="1" applyProtection="1">
      <protection hidden="1"/>
    </xf>
    <xf numFmtId="0" fontId="2" fillId="0" borderId="46" xfId="1" applyBorder="1" applyProtection="1">
      <protection hidden="1"/>
    </xf>
    <xf numFmtId="0" fontId="2" fillId="0" borderId="44" xfId="1" applyBorder="1" applyProtection="1">
      <protection hidden="1"/>
    </xf>
    <xf numFmtId="0" fontId="2" fillId="0" borderId="45" xfId="1" applyBorder="1" applyProtection="1">
      <protection hidden="1"/>
    </xf>
    <xf numFmtId="0" fontId="2" fillId="0" borderId="0" xfId="0" applyFont="1" applyAlignment="1">
      <alignment horizontal="left"/>
    </xf>
    <xf numFmtId="0" fontId="2" fillId="0" borderId="2" xfId="1" applyBorder="1" applyProtection="1">
      <protection hidden="1"/>
    </xf>
    <xf numFmtId="0" fontId="0" fillId="2" borderId="0" xfId="0" applyFill="1"/>
    <xf numFmtId="0" fontId="37" fillId="2" borderId="0" xfId="0" applyFont="1" applyFill="1"/>
    <xf numFmtId="0" fontId="20" fillId="2" borderId="0" xfId="3" applyFont="1" applyFill="1" applyAlignment="1">
      <alignment horizontal="left" vertical="top"/>
    </xf>
    <xf numFmtId="0" fontId="40" fillId="2" borderId="0" xfId="3" applyFont="1" applyFill="1" applyAlignment="1">
      <alignment horizontal="left" vertical="center"/>
    </xf>
    <xf numFmtId="0" fontId="41" fillId="2" borderId="0" xfId="4" applyFont="1" applyFill="1" applyBorder="1" applyAlignment="1">
      <alignment horizontal="left" vertical="center" indent="1"/>
    </xf>
    <xf numFmtId="0" fontId="3" fillId="2" borderId="0" xfId="0"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42" fillId="2" borderId="0" xfId="0" applyFont="1" applyFill="1" applyAlignment="1">
      <alignment horizontal="right" vertical="center"/>
    </xf>
    <xf numFmtId="0" fontId="4" fillId="0" borderId="0" xfId="3" applyFont="1" applyAlignment="1">
      <alignment horizontal="left" vertical="top"/>
    </xf>
    <xf numFmtId="0" fontId="2" fillId="3" borderId="17" xfId="1" applyFill="1" applyBorder="1" applyAlignment="1" applyProtection="1">
      <alignment vertical="center"/>
      <protection hidden="1"/>
    </xf>
    <xf numFmtId="0" fontId="2" fillId="3" borderId="18" xfId="1" applyFill="1" applyBorder="1" applyAlignment="1" applyProtection="1">
      <alignment vertical="center"/>
      <protection hidden="1"/>
    </xf>
    <xf numFmtId="165" fontId="9" fillId="3" borderId="1" xfId="5" applyNumberFormat="1" applyFont="1" applyFill="1" applyBorder="1" applyAlignment="1" applyProtection="1">
      <alignment horizontal="center" vertical="center"/>
      <protection hidden="1"/>
    </xf>
    <xf numFmtId="14" fontId="0" fillId="0" borderId="7" xfId="0" applyNumberFormat="1" applyBorder="1"/>
    <xf numFmtId="0" fontId="9" fillId="3" borderId="16" xfId="5" applyFont="1" applyFill="1" applyBorder="1" applyAlignment="1" applyProtection="1">
      <alignment horizontal="center" vertical="center"/>
      <protection hidden="1"/>
    </xf>
    <xf numFmtId="0" fontId="9" fillId="3" borderId="16" xfId="5" applyFont="1" applyFill="1" applyBorder="1" applyAlignment="1" applyProtection="1">
      <alignment vertical="center"/>
      <protection hidden="1"/>
    </xf>
    <xf numFmtId="0" fontId="9" fillId="3" borderId="17" xfId="5" applyFont="1" applyFill="1" applyBorder="1" applyAlignment="1" applyProtection="1">
      <alignment horizontal="left" vertical="center" wrapText="1"/>
      <protection hidden="1"/>
    </xf>
    <xf numFmtId="0" fontId="9" fillId="3" borderId="18" xfId="5" applyFont="1" applyFill="1" applyBorder="1" applyAlignment="1" applyProtection="1">
      <alignment horizontal="left" vertical="center" wrapText="1"/>
      <protection hidden="1"/>
    </xf>
    <xf numFmtId="0" fontId="9" fillId="0" borderId="2" xfId="5" applyFont="1" applyBorder="1" applyAlignment="1" applyProtection="1">
      <alignment horizontal="center"/>
      <protection hidden="1"/>
    </xf>
    <xf numFmtId="0" fontId="8" fillId="0" borderId="2" xfId="5" applyFont="1" applyBorder="1" applyAlignment="1" applyProtection="1">
      <alignment horizontal="left"/>
      <protection hidden="1"/>
    </xf>
    <xf numFmtId="0" fontId="8" fillId="0" borderId="2" xfId="5" applyFont="1" applyBorder="1" applyAlignment="1" applyProtection="1">
      <alignment horizontal="center"/>
      <protection hidden="1"/>
    </xf>
    <xf numFmtId="172" fontId="8" fillId="0" borderId="2" xfId="5" applyNumberFormat="1" applyFont="1" applyBorder="1" applyAlignment="1" applyProtection="1">
      <alignment horizontal="center"/>
      <protection hidden="1"/>
    </xf>
    <xf numFmtId="166" fontId="2" fillId="0" borderId="12" xfId="1" applyNumberFormat="1" applyBorder="1" applyAlignment="1" applyProtection="1">
      <alignment horizontal="center"/>
      <protection hidden="1"/>
    </xf>
    <xf numFmtId="166" fontId="2" fillId="0" borderId="1" xfId="1" applyNumberFormat="1" applyBorder="1" applyAlignment="1" applyProtection="1">
      <alignment horizontal="center"/>
      <protection hidden="1"/>
    </xf>
    <xf numFmtId="171" fontId="2" fillId="5" borderId="7" xfId="0" applyNumberFormat="1" applyFont="1" applyFill="1" applyBorder="1" applyAlignment="1" applyProtection="1">
      <alignment horizontal="left"/>
      <protection locked="0"/>
    </xf>
    <xf numFmtId="0" fontId="2" fillId="0" borderId="32" xfId="5" applyFont="1" applyBorder="1" applyProtection="1">
      <protection hidden="1"/>
    </xf>
    <xf numFmtId="0" fontId="31" fillId="0" borderId="32" xfId="5" applyFont="1" applyBorder="1" applyAlignment="1" applyProtection="1">
      <alignment horizontal="center"/>
      <protection hidden="1"/>
    </xf>
    <xf numFmtId="0" fontId="31" fillId="0" borderId="32" xfId="5" applyFont="1" applyBorder="1" applyProtection="1">
      <protection hidden="1"/>
    </xf>
    <xf numFmtId="172" fontId="2" fillId="0" borderId="32" xfId="5" applyNumberFormat="1" applyFont="1" applyBorder="1" applyProtection="1">
      <protection hidden="1"/>
    </xf>
    <xf numFmtId="172" fontId="2" fillId="0" borderId="32" xfId="5" applyNumberFormat="1" applyFont="1" applyBorder="1" applyAlignment="1" applyProtection="1">
      <alignment horizontal="center"/>
      <protection hidden="1"/>
    </xf>
    <xf numFmtId="3" fontId="2" fillId="0" borderId="32" xfId="5" applyNumberFormat="1" applyFont="1" applyBorder="1" applyProtection="1">
      <protection hidden="1"/>
    </xf>
    <xf numFmtId="172" fontId="2" fillId="0" borderId="51" xfId="5" applyNumberFormat="1" applyFont="1" applyBorder="1" applyProtection="1">
      <protection hidden="1"/>
    </xf>
    <xf numFmtId="0" fontId="2" fillId="0" borderId="52" xfId="5" applyFont="1" applyBorder="1" applyAlignment="1" applyProtection="1">
      <alignment horizontal="left"/>
      <protection hidden="1"/>
    </xf>
    <xf numFmtId="0" fontId="32" fillId="2" borderId="0" xfId="0" applyFont="1" applyFill="1" applyAlignment="1" applyProtection="1">
      <alignment vertical="center"/>
      <protection hidden="1"/>
    </xf>
    <xf numFmtId="0" fontId="32" fillId="0" borderId="0" xfId="0" applyFont="1" applyAlignment="1" applyProtection="1">
      <alignment vertical="center"/>
      <protection hidden="1"/>
    </xf>
    <xf numFmtId="0" fontId="32" fillId="0" borderId="53" xfId="0" applyFont="1" applyBorder="1" applyAlignment="1" applyProtection="1">
      <alignment vertical="center"/>
      <protection hidden="1"/>
    </xf>
    <xf numFmtId="0" fontId="0" fillId="0" borderId="53" xfId="0" applyBorder="1" applyProtection="1">
      <protection hidden="1"/>
    </xf>
    <xf numFmtId="0" fontId="2" fillId="0" borderId="53" xfId="1" applyBorder="1" applyProtection="1">
      <protection hidden="1"/>
    </xf>
    <xf numFmtId="0" fontId="2" fillId="0" borderId="52" xfId="5" applyFont="1" applyBorder="1" applyProtection="1">
      <protection hidden="1"/>
    </xf>
    <xf numFmtId="0" fontId="2" fillId="0" borderId="53" xfId="6" applyBorder="1" applyProtection="1">
      <protection hidden="1"/>
    </xf>
    <xf numFmtId="0" fontId="31" fillId="0" borderId="52" xfId="5" applyFont="1" applyBorder="1" applyAlignment="1" applyProtection="1">
      <alignment horizontal="center"/>
      <protection hidden="1"/>
    </xf>
    <xf numFmtId="3" fontId="9" fillId="0" borderId="53" xfId="5" applyNumberFormat="1" applyFont="1" applyBorder="1" applyProtection="1">
      <protection hidden="1"/>
    </xf>
    <xf numFmtId="3" fontId="9" fillId="0" borderId="53" xfId="5" applyNumberFormat="1" applyFont="1" applyBorder="1" applyAlignment="1" applyProtection="1">
      <alignment horizontal="center"/>
      <protection hidden="1"/>
    </xf>
    <xf numFmtId="3" fontId="34" fillId="0" borderId="53" xfId="0" applyNumberFormat="1" applyFont="1" applyBorder="1" applyAlignment="1" applyProtection="1">
      <alignment horizontal="center"/>
      <protection hidden="1"/>
    </xf>
    <xf numFmtId="0" fontId="2" fillId="0" borderId="54" xfId="5" applyFont="1" applyBorder="1" applyProtection="1">
      <protection hidden="1"/>
    </xf>
    <xf numFmtId="0" fontId="9" fillId="0" borderId="55" xfId="5" applyFont="1" applyBorder="1" applyAlignment="1" applyProtection="1">
      <alignment horizontal="right" vertical="center"/>
      <protection hidden="1"/>
    </xf>
    <xf numFmtId="0" fontId="11" fillId="0" borderId="55" xfId="1" applyFont="1" applyBorder="1" applyAlignment="1" applyProtection="1">
      <alignment horizontal="center" vertical="center"/>
      <protection hidden="1"/>
    </xf>
    <xf numFmtId="165" fontId="9" fillId="0" borderId="55" xfId="5" applyNumberFormat="1" applyFont="1" applyBorder="1" applyAlignment="1" applyProtection="1">
      <alignment horizontal="center" vertical="center"/>
      <protection hidden="1"/>
    </xf>
    <xf numFmtId="0" fontId="2" fillId="0" borderId="56" xfId="1" applyBorder="1" applyProtection="1">
      <protection hidden="1"/>
    </xf>
    <xf numFmtId="3" fontId="12" fillId="0" borderId="0" xfId="5" applyNumberFormat="1" applyFont="1" applyAlignment="1" applyProtection="1">
      <alignment horizontal="center" vertical="center"/>
      <protection hidden="1"/>
    </xf>
    <xf numFmtId="168" fontId="12" fillId="0" borderId="0" xfId="5" applyNumberFormat="1" applyFont="1" applyAlignment="1" applyProtection="1">
      <alignment horizontal="center" vertical="center"/>
      <protection hidden="1"/>
    </xf>
    <xf numFmtId="165" fontId="12" fillId="0" borderId="0" xfId="5" applyNumberFormat="1" applyFont="1" applyAlignment="1" applyProtection="1">
      <alignment horizontal="center" vertical="center"/>
      <protection hidden="1"/>
    </xf>
    <xf numFmtId="165" fontId="12" fillId="0" borderId="0" xfId="1" applyNumberFormat="1" applyFont="1" applyAlignment="1" applyProtection="1">
      <alignment horizontal="center" vertical="center"/>
      <protection hidden="1"/>
    </xf>
    <xf numFmtId="0" fontId="23" fillId="0" borderId="55" xfId="5" applyFont="1" applyBorder="1" applyAlignment="1" applyProtection="1">
      <alignment vertical="center" wrapText="1"/>
      <protection hidden="1"/>
    </xf>
    <xf numFmtId="164" fontId="23" fillId="0" borderId="55" xfId="5" applyNumberFormat="1" applyFont="1" applyBorder="1" applyAlignment="1" applyProtection="1">
      <alignment vertical="center"/>
      <protection hidden="1"/>
    </xf>
    <xf numFmtId="0" fontId="23" fillId="0" borderId="55" xfId="5" applyFont="1" applyBorder="1" applyAlignment="1" applyProtection="1">
      <alignment vertical="center"/>
      <protection hidden="1"/>
    </xf>
    <xf numFmtId="3" fontId="9" fillId="0" borderId="33" xfId="5" applyNumberFormat="1" applyFont="1" applyBorder="1" applyAlignment="1" applyProtection="1">
      <alignment horizontal="center" vertical="center"/>
      <protection hidden="1"/>
    </xf>
    <xf numFmtId="0" fontId="0" fillId="0" borderId="35" xfId="0" applyBorder="1" applyProtection="1">
      <protection hidden="1"/>
    </xf>
    <xf numFmtId="172" fontId="9" fillId="0" borderId="36" xfId="5" applyNumberFormat="1" applyFont="1" applyBorder="1" applyAlignment="1" applyProtection="1">
      <alignment horizontal="right" vertical="center"/>
      <protection hidden="1"/>
    </xf>
    <xf numFmtId="0" fontId="11" fillId="0" borderId="36" xfId="0" applyFont="1" applyBorder="1" applyAlignment="1" applyProtection="1">
      <alignment horizontal="right" vertical="center"/>
      <protection hidden="1"/>
    </xf>
    <xf numFmtId="0" fontId="8" fillId="0" borderId="36" xfId="5" applyFont="1" applyBorder="1" applyAlignment="1" applyProtection="1">
      <alignment horizontal="center"/>
      <protection hidden="1"/>
    </xf>
    <xf numFmtId="0" fontId="0" fillId="0" borderId="47" xfId="0" applyBorder="1" applyProtection="1">
      <protection hidden="1"/>
    </xf>
    <xf numFmtId="0" fontId="10" fillId="0" borderId="33" xfId="5" applyFont="1" applyBorder="1" applyProtection="1">
      <protection hidden="1"/>
    </xf>
    <xf numFmtId="0" fontId="16" fillId="0" borderId="34" xfId="0" applyFont="1" applyBorder="1" applyAlignment="1" applyProtection="1">
      <alignment horizontal="right" vertical="center"/>
      <protection hidden="1"/>
    </xf>
    <xf numFmtId="3" fontId="9" fillId="0" borderId="0" xfId="5" applyNumberFormat="1" applyFont="1" applyProtection="1">
      <protection hidden="1"/>
    </xf>
    <xf numFmtId="3" fontId="34" fillId="0" borderId="0" xfId="0" applyNumberFormat="1" applyFont="1" applyAlignment="1" applyProtection="1">
      <alignment horizontal="center"/>
      <protection hidden="1"/>
    </xf>
    <xf numFmtId="0" fontId="2" fillId="0" borderId="55" xfId="1" applyBorder="1" applyProtection="1">
      <protection hidden="1"/>
    </xf>
    <xf numFmtId="165" fontId="33" fillId="0" borderId="53" xfId="0" applyNumberFormat="1" applyFont="1" applyBorder="1" applyAlignment="1" applyProtection="1">
      <alignment horizontal="left" indent="1"/>
      <protection hidden="1"/>
    </xf>
    <xf numFmtId="0" fontId="2" fillId="0" borderId="0" xfId="6"/>
    <xf numFmtId="0" fontId="24" fillId="0" borderId="7" xfId="3" applyFont="1" applyBorder="1" applyAlignment="1">
      <alignment horizontal="left" vertical="top"/>
    </xf>
    <xf numFmtId="0" fontId="15" fillId="0" borderId="0" xfId="0" applyFont="1" applyAlignment="1">
      <alignment vertical="center"/>
    </xf>
    <xf numFmtId="0" fontId="15" fillId="0" borderId="0" xfId="0" applyFont="1"/>
    <xf numFmtId="166" fontId="1" fillId="0" borderId="0" xfId="0" applyNumberFormat="1" applyFont="1"/>
    <xf numFmtId="0" fontId="41" fillId="2" borderId="0" xfId="4" applyFont="1" applyFill="1" applyBorder="1" applyAlignment="1" applyProtection="1">
      <alignment horizontal="left" vertical="center" indent="1"/>
    </xf>
    <xf numFmtId="167" fontId="2" fillId="5" borderId="7" xfId="0" applyNumberFormat="1" applyFont="1" applyFill="1" applyBorder="1" applyAlignment="1" applyProtection="1">
      <alignment horizontal="left"/>
      <protection locked="0"/>
    </xf>
    <xf numFmtId="0" fontId="2" fillId="0" borderId="50" xfId="5" applyFont="1" applyBorder="1" applyAlignment="1" applyProtection="1">
      <alignment horizontal="left"/>
      <protection hidden="1"/>
    </xf>
    <xf numFmtId="0" fontId="2" fillId="2" borderId="0" xfId="6" applyFill="1"/>
    <xf numFmtId="0" fontId="37" fillId="2" borderId="0" xfId="6" applyFont="1" applyFill="1"/>
    <xf numFmtId="0" fontId="14" fillId="0" borderId="0" xfId="6" applyFont="1" applyAlignment="1">
      <alignment vertical="center"/>
    </xf>
    <xf numFmtId="0" fontId="3" fillId="0" borderId="0" xfId="6" applyFont="1" applyAlignment="1">
      <alignment vertical="center"/>
    </xf>
    <xf numFmtId="0" fontId="41" fillId="2" borderId="58" xfId="4" applyFont="1" applyFill="1" applyBorder="1" applyAlignment="1">
      <alignment horizontal="left" vertical="center" indent="1"/>
    </xf>
    <xf numFmtId="0" fontId="2" fillId="2" borderId="58" xfId="6" applyFill="1" applyBorder="1"/>
    <xf numFmtId="0" fontId="3" fillId="2" borderId="58" xfId="6" applyFont="1" applyFill="1" applyBorder="1" applyAlignment="1">
      <alignment horizontal="left" vertical="center"/>
    </xf>
    <xf numFmtId="0" fontId="20" fillId="2" borderId="59" xfId="6" applyFont="1" applyFill="1" applyBorder="1" applyAlignment="1">
      <alignment horizontal="left" vertical="center"/>
    </xf>
    <xf numFmtId="0" fontId="2" fillId="2" borderId="0" xfId="6" applyFill="1" applyAlignment="1">
      <alignment horizontal="left" vertical="center"/>
    </xf>
    <xf numFmtId="0" fontId="42" fillId="2" borderId="0" xfId="6" applyFont="1" applyFill="1" applyAlignment="1">
      <alignment horizontal="right" vertical="center"/>
    </xf>
    <xf numFmtId="0" fontId="1" fillId="0" borderId="9" xfId="1" applyFont="1" applyBorder="1" applyAlignment="1" applyProtection="1">
      <alignment horizontal="center" wrapText="1"/>
      <protection hidden="1"/>
    </xf>
    <xf numFmtId="0" fontId="2" fillId="0" borderId="8" xfId="1" applyBorder="1" applyAlignment="1" applyProtection="1">
      <alignment horizontal="right"/>
      <protection hidden="1"/>
    </xf>
    <xf numFmtId="0" fontId="2" fillId="0" borderId="18" xfId="1" applyBorder="1" applyAlignment="1" applyProtection="1">
      <alignment horizontal="right"/>
      <protection hidden="1"/>
    </xf>
    <xf numFmtId="0" fontId="2" fillId="0" borderId="3" xfId="1" applyBorder="1" applyAlignment="1" applyProtection="1">
      <alignment horizontal="right"/>
      <protection hidden="1"/>
    </xf>
    <xf numFmtId="0" fontId="2" fillId="0" borderId="23" xfId="1" applyBorder="1" applyAlignment="1" applyProtection="1">
      <alignment horizontal="right"/>
      <protection hidden="1"/>
    </xf>
    <xf numFmtId="0" fontId="29" fillId="0" borderId="18" xfId="0" applyFont="1" applyBorder="1" applyAlignment="1" applyProtection="1">
      <alignment horizontal="right"/>
      <protection hidden="1"/>
    </xf>
    <xf numFmtId="0" fontId="29" fillId="0" borderId="3" xfId="0" applyFont="1" applyBorder="1" applyAlignment="1" applyProtection="1">
      <alignment horizontal="right"/>
      <protection hidden="1"/>
    </xf>
    <xf numFmtId="0" fontId="2" fillId="0" borderId="0" xfId="1" applyAlignment="1" applyProtection="1">
      <alignment horizontal="right"/>
      <protection hidden="1"/>
    </xf>
    <xf numFmtId="3" fontId="2" fillId="0" borderId="0" xfId="1" applyNumberFormat="1" applyAlignment="1" applyProtection="1">
      <alignment horizontal="center"/>
      <protection hidden="1"/>
    </xf>
    <xf numFmtId="0" fontId="2" fillId="0" borderId="0" xfId="1" applyAlignment="1" applyProtection="1">
      <alignment horizontal="center"/>
      <protection hidden="1"/>
    </xf>
    <xf numFmtId="0" fontId="2" fillId="7" borderId="0" xfId="6" applyFill="1" applyAlignment="1" applyProtection="1">
      <alignment horizontal="center"/>
      <protection locked="0"/>
    </xf>
    <xf numFmtId="0" fontId="56" fillId="0" borderId="0" xfId="1" applyFont="1" applyProtection="1">
      <protection hidden="1"/>
    </xf>
    <xf numFmtId="3" fontId="9" fillId="0" borderId="69" xfId="5" applyNumberFormat="1" applyFont="1" applyBorder="1" applyAlignment="1" applyProtection="1">
      <alignment horizontal="center"/>
      <protection hidden="1"/>
    </xf>
    <xf numFmtId="165" fontId="11" fillId="0" borderId="70" xfId="5" applyNumberFormat="1" applyFont="1" applyBorder="1" applyAlignment="1" applyProtection="1">
      <alignment horizontal="center" vertical="center"/>
      <protection hidden="1"/>
    </xf>
    <xf numFmtId="3" fontId="10" fillId="0" borderId="69" xfId="5" applyNumberFormat="1" applyFont="1" applyBorder="1" applyProtection="1">
      <protection hidden="1"/>
    </xf>
    <xf numFmtId="3" fontId="9" fillId="0" borderId="70" xfId="5" applyNumberFormat="1" applyFont="1" applyBorder="1" applyAlignment="1" applyProtection="1">
      <alignment horizontal="center"/>
      <protection hidden="1"/>
    </xf>
    <xf numFmtId="167" fontId="4" fillId="3" borderId="69" xfId="5" applyNumberFormat="1" applyFont="1" applyFill="1" applyBorder="1" applyAlignment="1" applyProtection="1">
      <alignment horizontal="center"/>
      <protection hidden="1"/>
    </xf>
    <xf numFmtId="3" fontId="9" fillId="3" borderId="70" xfId="5" applyNumberFormat="1" applyFont="1" applyFill="1" applyBorder="1" applyAlignment="1" applyProtection="1">
      <alignment horizontal="left"/>
      <protection hidden="1"/>
    </xf>
    <xf numFmtId="167" fontId="4" fillId="3" borderId="71" xfId="5" applyNumberFormat="1" applyFont="1" applyFill="1" applyBorder="1" applyAlignment="1" applyProtection="1">
      <alignment horizontal="center"/>
      <protection hidden="1"/>
    </xf>
    <xf numFmtId="3" fontId="9" fillId="3" borderId="72" xfId="5" applyNumberFormat="1" applyFont="1" applyFill="1" applyBorder="1" applyAlignment="1" applyProtection="1">
      <alignment horizontal="left"/>
      <protection hidden="1"/>
    </xf>
    <xf numFmtId="3" fontId="9" fillId="8" borderId="69" xfId="5" applyNumberFormat="1" applyFont="1" applyFill="1" applyBorder="1" applyAlignment="1" applyProtection="1">
      <alignment horizontal="center"/>
      <protection hidden="1"/>
    </xf>
    <xf numFmtId="0" fontId="16" fillId="9" borderId="71" xfId="0" applyFont="1" applyFill="1" applyBorder="1" applyProtection="1">
      <protection hidden="1"/>
    </xf>
    <xf numFmtId="165" fontId="57" fillId="9" borderId="72" xfId="0" applyNumberFormat="1" applyFont="1" applyFill="1" applyBorder="1" applyAlignment="1" applyProtection="1">
      <alignment horizontal="center"/>
      <protection hidden="1"/>
    </xf>
    <xf numFmtId="165" fontId="12" fillId="8" borderId="70" xfId="5" applyNumberFormat="1" applyFont="1" applyFill="1" applyBorder="1" applyAlignment="1" applyProtection="1">
      <alignment horizontal="center" vertical="center"/>
      <protection hidden="1"/>
    </xf>
    <xf numFmtId="3" fontId="10" fillId="0" borderId="67" xfId="5" applyNumberFormat="1" applyFont="1" applyBorder="1" applyAlignment="1" applyProtection="1">
      <alignment horizontal="centerContinuous"/>
      <protection hidden="1"/>
    </xf>
    <xf numFmtId="0" fontId="2" fillId="0" borderId="68" xfId="5" applyFont="1" applyBorder="1" applyAlignment="1" applyProtection="1">
      <alignment horizontal="centerContinuous"/>
      <protection hidden="1"/>
    </xf>
    <xf numFmtId="0" fontId="29" fillId="0" borderId="7" xfId="0" applyFont="1" applyBorder="1" applyAlignment="1" applyProtection="1">
      <alignment horizontal="left"/>
      <protection locked="0"/>
    </xf>
    <xf numFmtId="0" fontId="8" fillId="3" borderId="11" xfId="5" applyFont="1" applyFill="1" applyBorder="1" applyAlignment="1" applyProtection="1">
      <alignment horizontal="right" vertical="center"/>
      <protection hidden="1"/>
    </xf>
    <xf numFmtId="0" fontId="8" fillId="3" borderId="6" xfId="5" applyFont="1" applyFill="1" applyBorder="1" applyAlignment="1" applyProtection="1">
      <alignment horizontal="right" vertical="center"/>
      <protection hidden="1"/>
    </xf>
    <xf numFmtId="0" fontId="4" fillId="3" borderId="7" xfId="1" applyFont="1" applyFill="1" applyBorder="1" applyAlignment="1" applyProtection="1">
      <alignment vertical="center"/>
      <protection hidden="1"/>
    </xf>
    <xf numFmtId="0" fontId="4" fillId="3" borderId="8" xfId="1" applyFont="1" applyFill="1" applyBorder="1" applyAlignment="1" applyProtection="1">
      <alignment vertical="center"/>
      <protection hidden="1"/>
    </xf>
    <xf numFmtId="3" fontId="8" fillId="3" borderId="11" xfId="5" applyNumberFormat="1" applyFont="1" applyFill="1" applyBorder="1" applyAlignment="1" applyProtection="1">
      <alignment horizontal="center" vertical="center"/>
      <protection hidden="1"/>
    </xf>
    <xf numFmtId="4" fontId="8" fillId="3" borderId="11" xfId="5" applyNumberFormat="1" applyFont="1" applyFill="1" applyBorder="1" applyAlignment="1" applyProtection="1">
      <alignment horizontal="center" vertical="center"/>
      <protection hidden="1"/>
    </xf>
    <xf numFmtId="3" fontId="4" fillId="3" borderId="11" xfId="1" applyNumberFormat="1" applyFont="1" applyFill="1" applyBorder="1" applyAlignment="1" applyProtection="1">
      <alignment horizontal="center" vertical="center"/>
      <protection hidden="1"/>
    </xf>
    <xf numFmtId="165" fontId="8" fillId="3" borderId="11" xfId="5" applyNumberFormat="1" applyFont="1" applyFill="1" applyBorder="1" applyAlignment="1" applyProtection="1">
      <alignment horizontal="center" vertical="center"/>
      <protection hidden="1"/>
    </xf>
    <xf numFmtId="0" fontId="0" fillId="0" borderId="0" xfId="0" applyAlignment="1">
      <alignment vertical="top"/>
    </xf>
    <xf numFmtId="0" fontId="0" fillId="14" borderId="1" xfId="0" applyFill="1" applyBorder="1" applyAlignment="1" applyProtection="1">
      <alignment horizontal="left"/>
      <protection locked="0"/>
    </xf>
    <xf numFmtId="3" fontId="0" fillId="14" borderId="1" xfId="0" applyNumberFormat="1" applyFill="1" applyBorder="1" applyAlignment="1" applyProtection="1">
      <alignment horizontal="left"/>
      <protection locked="0"/>
    </xf>
    <xf numFmtId="0" fontId="0" fillId="19" borderId="25" xfId="0" applyFill="1" applyBorder="1" applyAlignment="1" applyProtection="1">
      <alignment horizontal="center"/>
      <protection locked="0"/>
    </xf>
    <xf numFmtId="0" fontId="0" fillId="17" borderId="25" xfId="0" applyFill="1" applyBorder="1" applyAlignment="1" applyProtection="1">
      <alignment horizontal="center"/>
      <protection locked="0"/>
    </xf>
    <xf numFmtId="0" fontId="0" fillId="0" borderId="7" xfId="0" applyBorder="1" applyProtection="1">
      <protection locked="0"/>
    </xf>
    <xf numFmtId="0" fontId="0" fillId="0" borderId="17" xfId="0" applyBorder="1" applyProtection="1">
      <protection locked="0"/>
    </xf>
    <xf numFmtId="0" fontId="0" fillId="0" borderId="65" xfId="0" applyBorder="1"/>
    <xf numFmtId="171" fontId="0" fillId="0" borderId="0" xfId="0" applyNumberFormat="1" applyAlignment="1">
      <alignment horizontal="left"/>
    </xf>
    <xf numFmtId="3" fontId="9" fillId="6" borderId="1" xfId="5" applyNumberFormat="1" applyFont="1" applyFill="1" applyBorder="1" applyAlignment="1" applyProtection="1">
      <alignment horizontal="center" vertical="center"/>
      <protection hidden="1"/>
    </xf>
    <xf numFmtId="2" fontId="9" fillId="6" borderId="1" xfId="5" applyNumberFormat="1" applyFont="1" applyFill="1" applyBorder="1" applyAlignment="1" applyProtection="1">
      <alignment horizontal="center" vertical="center"/>
      <protection hidden="1"/>
    </xf>
    <xf numFmtId="3" fontId="11" fillId="6" borderId="1" xfId="1" applyNumberFormat="1" applyFont="1" applyFill="1" applyBorder="1" applyAlignment="1" applyProtection="1">
      <alignment horizontal="center" vertical="center"/>
      <protection hidden="1"/>
    </xf>
    <xf numFmtId="4" fontId="9" fillId="6" borderId="1" xfId="5" applyNumberFormat="1" applyFont="1" applyFill="1" applyBorder="1" applyAlignment="1" applyProtection="1">
      <alignment horizontal="center" vertical="center"/>
      <protection hidden="1"/>
    </xf>
    <xf numFmtId="3" fontId="2" fillId="0" borderId="4" xfId="1" applyNumberFormat="1" applyBorder="1" applyAlignment="1" applyProtection="1">
      <alignment horizontal="center"/>
      <protection hidden="1"/>
    </xf>
    <xf numFmtId="2" fontId="2" fillId="0" borderId="4" xfId="1" applyNumberFormat="1" applyBorder="1" applyAlignment="1" applyProtection="1">
      <alignment horizontal="center"/>
      <protection hidden="1"/>
    </xf>
    <xf numFmtId="166" fontId="2" fillId="0" borderId="4" xfId="1" applyNumberFormat="1" applyBorder="1" applyAlignment="1" applyProtection="1">
      <alignment horizontal="center"/>
      <protection hidden="1"/>
    </xf>
    <xf numFmtId="1" fontId="2" fillId="0" borderId="4" xfId="1" applyNumberFormat="1" applyBorder="1" applyAlignment="1" applyProtection="1">
      <alignment horizontal="center"/>
      <protection hidden="1"/>
    </xf>
    <xf numFmtId="0" fontId="1" fillId="0" borderId="4" xfId="1" applyFont="1" applyBorder="1" applyAlignment="1" applyProtection="1">
      <alignment horizontal="center" wrapText="1"/>
      <protection hidden="1"/>
    </xf>
    <xf numFmtId="3" fontId="11" fillId="7" borderId="0" xfId="1" applyNumberFormat="1" applyFont="1" applyFill="1" applyAlignment="1" applyProtection="1">
      <alignment horizontal="center" vertical="center"/>
      <protection locked="0"/>
    </xf>
    <xf numFmtId="3" fontId="2" fillId="0" borderId="0" xfId="1" applyNumberFormat="1" applyProtection="1">
      <protection hidden="1"/>
    </xf>
    <xf numFmtId="0" fontId="1" fillId="0" borderId="119" xfId="1" applyFont="1" applyBorder="1" applyAlignment="1" applyProtection="1">
      <alignment horizontal="center" wrapText="1"/>
      <protection hidden="1"/>
    </xf>
    <xf numFmtId="3" fontId="2" fillId="21" borderId="11" xfId="1" applyNumberFormat="1" applyFill="1" applyBorder="1" applyAlignment="1" applyProtection="1">
      <alignment horizontal="center"/>
      <protection hidden="1"/>
    </xf>
    <xf numFmtId="2" fontId="2" fillId="21" borderId="1" xfId="1" applyNumberFormat="1" applyFill="1" applyBorder="1" applyAlignment="1" applyProtection="1">
      <alignment horizontal="center"/>
      <protection hidden="1"/>
    </xf>
    <xf numFmtId="3" fontId="2" fillId="21" borderId="1" xfId="1" applyNumberFormat="1" applyFill="1" applyBorder="1" applyAlignment="1" applyProtection="1">
      <alignment horizontal="center"/>
      <protection hidden="1"/>
    </xf>
    <xf numFmtId="4" fontId="2" fillId="21" borderId="1" xfId="1" applyNumberFormat="1" applyFill="1" applyBorder="1" applyAlignment="1" applyProtection="1">
      <alignment horizontal="center"/>
      <protection hidden="1"/>
    </xf>
    <xf numFmtId="0" fontId="2" fillId="21" borderId="1" xfId="1" applyFill="1" applyBorder="1" applyAlignment="1" applyProtection="1">
      <alignment horizontal="center"/>
      <protection hidden="1"/>
    </xf>
    <xf numFmtId="3" fontId="0" fillId="21" borderId="1" xfId="0" applyNumberFormat="1" applyFill="1" applyBorder="1" applyAlignment="1" applyProtection="1">
      <alignment horizontal="center"/>
      <protection hidden="1"/>
    </xf>
    <xf numFmtId="2" fontId="0" fillId="21" borderId="1" xfId="0" applyNumberFormat="1" applyFill="1" applyBorder="1" applyAlignment="1" applyProtection="1">
      <alignment horizontal="center"/>
      <protection hidden="1"/>
    </xf>
    <xf numFmtId="1" fontId="0" fillId="21" borderId="12" xfId="0" applyNumberFormat="1" applyFill="1" applyBorder="1" applyAlignment="1" applyProtection="1">
      <alignment horizontal="center"/>
      <protection hidden="1"/>
    </xf>
    <xf numFmtId="0" fontId="2" fillId="5" borderId="115" xfId="1" applyFill="1" applyBorder="1" applyAlignment="1" applyProtection="1">
      <alignment horizontal="center"/>
      <protection locked="0"/>
    </xf>
    <xf numFmtId="0" fontId="2" fillId="5" borderId="120" xfId="1" applyFill="1" applyBorder="1" applyAlignment="1" applyProtection="1">
      <alignment horizontal="center"/>
      <protection locked="0"/>
    </xf>
    <xf numFmtId="0" fontId="2" fillId="5" borderId="110" xfId="1" applyFill="1" applyBorder="1" applyAlignment="1" applyProtection="1">
      <alignment horizontal="center"/>
      <protection locked="0"/>
    </xf>
    <xf numFmtId="0" fontId="2" fillId="3" borderId="110" xfId="1" applyFill="1" applyBorder="1" applyAlignment="1">
      <alignment horizontal="center"/>
    </xf>
    <xf numFmtId="3" fontId="2" fillId="3" borderId="110" xfId="1" applyNumberFormat="1" applyFill="1" applyBorder="1" applyAlignment="1">
      <alignment horizontal="center"/>
    </xf>
    <xf numFmtId="166" fontId="2" fillId="0" borderId="110" xfId="1" applyNumberFormat="1" applyBorder="1" applyAlignment="1">
      <alignment horizontal="center"/>
    </xf>
    <xf numFmtId="0" fontId="0" fillId="0" borderId="57" xfId="0" applyBorder="1" applyProtection="1">
      <protection hidden="1"/>
    </xf>
    <xf numFmtId="0" fontId="8" fillId="0" borderId="38" xfId="5" applyFont="1" applyBorder="1" applyAlignment="1" applyProtection="1">
      <alignment horizontal="center"/>
      <protection hidden="1"/>
    </xf>
    <xf numFmtId="167" fontId="4" fillId="0" borderId="37" xfId="5" applyNumberFormat="1" applyFont="1" applyBorder="1" applyAlignment="1" applyProtection="1">
      <alignment horizontal="center"/>
      <protection hidden="1"/>
    </xf>
    <xf numFmtId="3" fontId="9" fillId="0" borderId="37" xfId="5" applyNumberFormat="1" applyFont="1" applyBorder="1" applyAlignment="1" applyProtection="1">
      <alignment horizontal="left"/>
      <protection hidden="1"/>
    </xf>
    <xf numFmtId="0" fontId="16" fillId="0" borderId="37" xfId="0" applyFont="1" applyBorder="1" applyProtection="1">
      <protection hidden="1"/>
    </xf>
    <xf numFmtId="165" fontId="57" fillId="0" borderId="37" xfId="0" applyNumberFormat="1" applyFont="1" applyBorder="1" applyAlignment="1" applyProtection="1">
      <alignment horizontal="center"/>
      <protection hidden="1"/>
    </xf>
    <xf numFmtId="0" fontId="16" fillId="5" borderId="80" xfId="0" applyFont="1" applyFill="1" applyBorder="1" applyAlignment="1" applyProtection="1">
      <alignment horizontal="center" vertical="center"/>
      <protection locked="0"/>
    </xf>
    <xf numFmtId="3" fontId="16" fillId="5" borderId="80" xfId="0" applyNumberFormat="1" applyFont="1" applyFill="1" applyBorder="1" applyAlignment="1" applyProtection="1">
      <alignment horizontal="center" vertical="center" wrapText="1"/>
      <protection locked="0"/>
    </xf>
    <xf numFmtId="3" fontId="16" fillId="5" borderId="113" xfId="0" applyNumberFormat="1" applyFont="1" applyFill="1" applyBorder="1" applyAlignment="1" applyProtection="1">
      <alignment horizontal="center" vertical="center" wrapText="1"/>
      <protection locked="0"/>
    </xf>
    <xf numFmtId="1" fontId="16" fillId="5" borderId="103" xfId="0" applyNumberFormat="1" applyFont="1" applyFill="1" applyBorder="1" applyAlignment="1" applyProtection="1">
      <alignment horizontal="center" vertical="center" wrapText="1"/>
      <protection locked="0"/>
    </xf>
    <xf numFmtId="166" fontId="15" fillId="5" borderId="131" xfId="0" applyNumberFormat="1" applyFont="1" applyFill="1" applyBorder="1" applyAlignment="1" applyProtection="1">
      <alignment horizontal="center"/>
      <protection locked="0"/>
    </xf>
    <xf numFmtId="3" fontId="16" fillId="5" borderId="103" xfId="0" applyNumberFormat="1" applyFont="1" applyFill="1" applyBorder="1" applyAlignment="1" applyProtection="1">
      <alignment horizontal="center" vertical="center" wrapText="1"/>
      <protection locked="0"/>
    </xf>
    <xf numFmtId="1" fontId="16" fillId="5" borderId="100" xfId="0" applyNumberFormat="1" applyFont="1" applyFill="1" applyBorder="1" applyAlignment="1" applyProtection="1">
      <alignment horizontal="center" vertical="center" wrapText="1"/>
      <protection locked="0"/>
    </xf>
    <xf numFmtId="1" fontId="16" fillId="5" borderId="104" xfId="0" applyNumberFormat="1" applyFont="1" applyFill="1" applyBorder="1" applyAlignment="1" applyProtection="1">
      <alignment horizontal="center" vertical="center" wrapText="1"/>
      <protection locked="0"/>
    </xf>
    <xf numFmtId="0" fontId="16" fillId="5" borderId="103" xfId="0" applyFont="1" applyFill="1" applyBorder="1" applyAlignment="1" applyProtection="1">
      <alignment horizontal="center" vertical="center" wrapText="1"/>
      <protection locked="0"/>
    </xf>
    <xf numFmtId="0" fontId="16" fillId="5" borderId="103" xfId="0" applyFont="1" applyFill="1" applyBorder="1" applyAlignment="1" applyProtection="1">
      <alignment horizontal="center" vertical="center"/>
      <protection locked="0"/>
    </xf>
    <xf numFmtId="0" fontId="48" fillId="0" borderId="0" xfId="0" applyFont="1" applyProtection="1">
      <protection hidden="1"/>
    </xf>
    <xf numFmtId="166" fontId="52" fillId="5" borderId="131" xfId="0" applyNumberFormat="1" applyFont="1" applyFill="1" applyBorder="1" applyAlignment="1" applyProtection="1">
      <alignment horizontal="center" vertical="center"/>
      <protection locked="0"/>
    </xf>
    <xf numFmtId="164" fontId="16" fillId="5" borderId="80" xfId="0" applyNumberFormat="1" applyFont="1" applyFill="1" applyBorder="1" applyAlignment="1" applyProtection="1">
      <alignment horizontal="center" vertical="center" wrapText="1"/>
      <protection locked="0"/>
    </xf>
    <xf numFmtId="164" fontId="16" fillId="5" borderId="103" xfId="0" applyNumberFormat="1" applyFont="1" applyFill="1" applyBorder="1" applyAlignment="1" applyProtection="1">
      <alignment horizontal="center" vertical="center" wrapText="1"/>
      <protection locked="0"/>
    </xf>
    <xf numFmtId="164" fontId="16" fillId="5" borderId="102" xfId="0" applyNumberFormat="1" applyFont="1" applyFill="1" applyBorder="1" applyAlignment="1" applyProtection="1">
      <alignment horizontal="center" vertical="center" wrapText="1"/>
      <protection locked="0"/>
    </xf>
    <xf numFmtId="1" fontId="16" fillId="5" borderId="102" xfId="0" applyNumberFormat="1" applyFont="1" applyFill="1" applyBorder="1" applyAlignment="1" applyProtection="1">
      <alignment horizontal="center" vertical="center" wrapText="1"/>
      <protection locked="0"/>
    </xf>
    <xf numFmtId="0" fontId="0" fillId="2" borderId="61" xfId="0" applyFill="1" applyBorder="1" applyProtection="1">
      <protection hidden="1"/>
    </xf>
    <xf numFmtId="0" fontId="0" fillId="2" borderId="13" xfId="0" applyFill="1" applyBorder="1" applyProtection="1">
      <protection hidden="1"/>
    </xf>
    <xf numFmtId="0" fontId="0" fillId="2" borderId="19" xfId="0" applyFill="1" applyBorder="1" applyProtection="1">
      <protection hidden="1"/>
    </xf>
    <xf numFmtId="0" fontId="39" fillId="2" borderId="14" xfId="3" applyFont="1" applyFill="1" applyBorder="1" applyAlignment="1" applyProtection="1">
      <alignment horizontal="left" vertical="top"/>
      <protection hidden="1"/>
    </xf>
    <xf numFmtId="0" fontId="37" fillId="2" borderId="0" xfId="0" applyFont="1" applyFill="1" applyProtection="1">
      <protection hidden="1"/>
    </xf>
    <xf numFmtId="0" fontId="0" fillId="2" borderId="0" xfId="0" applyFill="1" applyProtection="1">
      <protection hidden="1"/>
    </xf>
    <xf numFmtId="0" fontId="0" fillId="2" borderId="15" xfId="0" applyFill="1" applyBorder="1" applyProtection="1">
      <protection hidden="1"/>
    </xf>
    <xf numFmtId="0" fontId="32" fillId="2" borderId="14" xfId="3" applyFont="1" applyFill="1" applyBorder="1" applyAlignment="1" applyProtection="1">
      <alignment horizontal="left" vertical="top"/>
      <protection hidden="1"/>
    </xf>
    <xf numFmtId="0" fontId="0" fillId="2" borderId="14" xfId="0" applyFill="1" applyBorder="1" applyProtection="1">
      <protection hidden="1"/>
    </xf>
    <xf numFmtId="0" fontId="48" fillId="0" borderId="14" xfId="0" applyFont="1" applyBorder="1" applyProtection="1">
      <protection hidden="1"/>
    </xf>
    <xf numFmtId="0" fontId="49" fillId="0" borderId="0" xfId="0" applyFont="1" applyProtection="1">
      <protection hidden="1"/>
    </xf>
    <xf numFmtId="0" fontId="0" fillId="0" borderId="15" xfId="0" applyBorder="1" applyProtection="1">
      <protection hidden="1"/>
    </xf>
    <xf numFmtId="0" fontId="43" fillId="2" borderId="66" xfId="0" applyFont="1" applyFill="1" applyBorder="1" applyProtection="1">
      <protection hidden="1"/>
    </xf>
    <xf numFmtId="0" fontId="38" fillId="2" borderId="60" xfId="0" applyFont="1" applyFill="1" applyBorder="1" applyProtection="1">
      <protection hidden="1"/>
    </xf>
    <xf numFmtId="0" fontId="38" fillId="2" borderId="65" xfId="0" applyFont="1" applyFill="1" applyBorder="1" applyAlignment="1" applyProtection="1">
      <alignment horizontal="right"/>
      <protection hidden="1"/>
    </xf>
    <xf numFmtId="0" fontId="35" fillId="6" borderId="15" xfId="0" applyFont="1" applyFill="1" applyBorder="1" applyAlignment="1" applyProtection="1">
      <alignment horizontal="centerContinuous" vertical="center"/>
      <protection hidden="1"/>
    </xf>
    <xf numFmtId="0" fontId="30" fillId="0" borderId="62" xfId="0" applyFont="1" applyBorder="1" applyAlignment="1" applyProtection="1">
      <alignment vertical="center"/>
      <protection hidden="1"/>
    </xf>
    <xf numFmtId="0" fontId="30" fillId="0" borderId="30" xfId="0" applyFont="1" applyBorder="1" applyAlignment="1" applyProtection="1">
      <alignment vertical="center"/>
      <protection hidden="1"/>
    </xf>
    <xf numFmtId="0" fontId="23" fillId="4" borderId="138" xfId="0" applyFont="1" applyFill="1" applyBorder="1" applyAlignment="1" applyProtection="1">
      <alignment horizontal="center" vertical="center" wrapText="1"/>
      <protection hidden="1"/>
    </xf>
    <xf numFmtId="0" fontId="23" fillId="4" borderId="134" xfId="0" applyFont="1" applyFill="1" applyBorder="1" applyAlignment="1" applyProtection="1">
      <alignment horizontal="center" vertical="center" wrapText="1"/>
      <protection hidden="1"/>
    </xf>
    <xf numFmtId="0" fontId="15" fillId="0" borderId="14" xfId="0" applyFont="1" applyBorder="1" applyAlignment="1" applyProtection="1">
      <alignment horizontal="right" indent="1"/>
      <protection hidden="1"/>
    </xf>
    <xf numFmtId="0" fontId="0" fillId="0" borderId="0" xfId="0" applyAlignment="1" applyProtection="1">
      <alignment horizontal="right" indent="1"/>
      <protection hidden="1"/>
    </xf>
    <xf numFmtId="166" fontId="15" fillId="0" borderId="15" xfId="0" applyNumberFormat="1" applyFont="1" applyBorder="1" applyAlignment="1" applyProtection="1">
      <alignment horizontal="center"/>
      <protection hidden="1"/>
    </xf>
    <xf numFmtId="0" fontId="43" fillId="2" borderId="66" xfId="0" applyFont="1" applyFill="1" applyBorder="1" applyAlignment="1" applyProtection="1">
      <alignment horizontal="left" vertical="center"/>
      <protection hidden="1"/>
    </xf>
    <xf numFmtId="0" fontId="43" fillId="2" borderId="60" xfId="0" applyFont="1" applyFill="1" applyBorder="1" applyAlignment="1" applyProtection="1">
      <alignment horizontal="center" vertical="center" wrapText="1"/>
      <protection hidden="1"/>
    </xf>
    <xf numFmtId="0" fontId="44" fillId="2" borderId="60" xfId="0" applyFont="1" applyFill="1" applyBorder="1" applyProtection="1">
      <protection hidden="1"/>
    </xf>
    <xf numFmtId="0" fontId="44" fillId="2" borderId="65" xfId="0" applyFont="1" applyFill="1" applyBorder="1" applyProtection="1">
      <protection hidden="1"/>
    </xf>
    <xf numFmtId="0" fontId="35" fillId="6" borderId="63" xfId="0" applyFont="1" applyFill="1" applyBorder="1" applyAlignment="1" applyProtection="1">
      <alignment horizontal="centerContinuous" vertical="center" wrapText="1"/>
      <protection hidden="1"/>
    </xf>
    <xf numFmtId="0" fontId="35" fillId="6" borderId="29" xfId="0" applyFont="1" applyFill="1" applyBorder="1" applyAlignment="1" applyProtection="1">
      <alignment horizontal="centerContinuous" vertical="center" wrapText="1"/>
      <protection hidden="1"/>
    </xf>
    <xf numFmtId="0" fontId="35" fillId="6" borderId="0" xfId="0" applyFont="1" applyFill="1" applyAlignment="1" applyProtection="1">
      <alignment horizontal="centerContinuous" vertical="center" wrapText="1"/>
      <protection hidden="1"/>
    </xf>
    <xf numFmtId="0" fontId="51" fillId="0" borderId="61" xfId="0" applyFont="1" applyBorder="1" applyAlignment="1" applyProtection="1">
      <alignment horizontal="left" indent="6"/>
      <protection hidden="1"/>
    </xf>
    <xf numFmtId="0" fontId="0" fillId="0" borderId="19" xfId="0" applyBorder="1" applyAlignment="1" applyProtection="1">
      <alignment horizontal="centerContinuous"/>
      <protection hidden="1"/>
    </xf>
    <xf numFmtId="0" fontId="30" fillId="0" borderId="14" xfId="0" applyFont="1" applyBorder="1" applyAlignment="1" applyProtection="1">
      <alignment vertical="center" wrapText="1"/>
      <protection hidden="1"/>
    </xf>
    <xf numFmtId="0" fontId="30" fillId="0" borderId="15" xfId="0" applyFont="1" applyBorder="1" applyAlignment="1" applyProtection="1">
      <alignment vertical="center" wrapText="1"/>
      <protection hidden="1"/>
    </xf>
    <xf numFmtId="0" fontId="51" fillId="0" borderId="14" xfId="0" applyFont="1" applyBorder="1" applyAlignment="1" applyProtection="1">
      <alignment horizontal="right" vertical="center"/>
      <protection hidden="1"/>
    </xf>
    <xf numFmtId="165" fontId="51" fillId="0" borderId="15" xfId="0" applyNumberFormat="1" applyFont="1" applyBorder="1" applyAlignment="1" applyProtection="1">
      <alignment horizontal="left" vertical="center" wrapText="1" indent="2"/>
      <protection hidden="1"/>
    </xf>
    <xf numFmtId="0" fontId="51" fillId="0" borderId="66" xfId="0" applyFont="1" applyBorder="1" applyAlignment="1" applyProtection="1">
      <alignment horizontal="right" vertical="center"/>
      <protection hidden="1"/>
    </xf>
    <xf numFmtId="0" fontId="30" fillId="0" borderId="65" xfId="0" applyFont="1" applyBorder="1" applyAlignment="1" applyProtection="1">
      <alignment vertical="center" wrapText="1"/>
      <protection hidden="1"/>
    </xf>
    <xf numFmtId="0" fontId="15" fillId="3" borderId="64" xfId="0" applyFont="1" applyFill="1" applyBorder="1" applyProtection="1">
      <protection hidden="1"/>
    </xf>
    <xf numFmtId="0" fontId="0" fillId="3" borderId="27" xfId="0" applyFill="1" applyBorder="1" applyProtection="1">
      <protection hidden="1"/>
    </xf>
    <xf numFmtId="0" fontId="52" fillId="3" borderId="27" xfId="0" applyFont="1" applyFill="1" applyBorder="1" applyAlignment="1" applyProtection="1">
      <alignment horizontal="right" indent="1"/>
      <protection hidden="1"/>
    </xf>
    <xf numFmtId="0" fontId="35" fillId="6" borderId="63" xfId="0" applyFont="1" applyFill="1" applyBorder="1" applyAlignment="1" applyProtection="1">
      <alignment horizontal="centerContinuous" vertical="center"/>
      <protection hidden="1"/>
    </xf>
    <xf numFmtId="0" fontId="35" fillId="6" borderId="29" xfId="0" applyFont="1" applyFill="1" applyBorder="1" applyAlignment="1" applyProtection="1">
      <alignment horizontal="centerContinuous" vertical="center"/>
      <protection hidden="1"/>
    </xf>
    <xf numFmtId="0" fontId="23" fillId="4" borderId="96" xfId="0" applyFont="1" applyFill="1" applyBorder="1" applyAlignment="1" applyProtection="1">
      <alignment horizontal="center" vertical="center" wrapText="1"/>
      <protection hidden="1"/>
    </xf>
    <xf numFmtId="0" fontId="51" fillId="0" borderId="61" xfId="0" applyFont="1" applyBorder="1" applyAlignment="1" applyProtection="1">
      <alignment horizontal="right"/>
      <protection hidden="1"/>
    </xf>
    <xf numFmtId="166" fontId="51" fillId="0" borderId="14" xfId="0" applyNumberFormat="1" applyFont="1" applyBorder="1" applyAlignment="1" applyProtection="1">
      <alignment horizontal="right" vertical="center"/>
      <protection hidden="1"/>
    </xf>
    <xf numFmtId="0" fontId="0" fillId="0" borderId="66" xfId="0" applyBorder="1" applyProtection="1">
      <protection hidden="1"/>
    </xf>
    <xf numFmtId="0" fontId="23" fillId="4" borderId="97" xfId="0" applyFont="1" applyFill="1" applyBorder="1" applyAlignment="1" applyProtection="1">
      <alignment horizontal="center" vertical="center" wrapText="1"/>
      <protection hidden="1"/>
    </xf>
    <xf numFmtId="0" fontId="43" fillId="2" borderId="20" xfId="0" applyFont="1" applyFill="1" applyBorder="1" applyAlignment="1" applyProtection="1">
      <alignment horizontal="left" vertical="center"/>
      <protection hidden="1"/>
    </xf>
    <xf numFmtId="0" fontId="43" fillId="2" borderId="21" xfId="0" applyFont="1" applyFill="1" applyBorder="1" applyAlignment="1" applyProtection="1">
      <alignment horizontal="center" vertical="center" wrapText="1"/>
      <protection hidden="1"/>
    </xf>
    <xf numFmtId="0" fontId="44" fillId="2" borderId="21" xfId="0" applyFont="1" applyFill="1" applyBorder="1" applyProtection="1">
      <protection hidden="1"/>
    </xf>
    <xf numFmtId="0" fontId="44" fillId="2" borderId="22" xfId="0" applyFont="1" applyFill="1" applyBorder="1" applyProtection="1">
      <protection hidden="1"/>
    </xf>
    <xf numFmtId="166" fontId="51" fillId="0" borderId="129" xfId="0" applyNumberFormat="1" applyFont="1" applyBorder="1" applyAlignment="1" applyProtection="1">
      <alignment vertical="center" wrapText="1"/>
      <protection hidden="1"/>
    </xf>
    <xf numFmtId="0" fontId="23" fillId="4" borderId="95" xfId="0" applyFont="1" applyFill="1" applyBorder="1" applyAlignment="1" applyProtection="1">
      <alignment horizontal="center" vertical="center" wrapText="1"/>
      <protection hidden="1"/>
    </xf>
    <xf numFmtId="0" fontId="15" fillId="0" borderId="66" xfId="0" applyFont="1" applyBorder="1" applyAlignment="1" applyProtection="1">
      <alignment horizontal="right" indent="1"/>
      <protection hidden="1"/>
    </xf>
    <xf numFmtId="0" fontId="0" fillId="0" borderId="60" xfId="0" applyBorder="1" applyAlignment="1" applyProtection="1">
      <alignment horizontal="right" indent="1"/>
      <protection hidden="1"/>
    </xf>
    <xf numFmtId="166" fontId="15" fillId="0" borderId="65" xfId="0" applyNumberFormat="1" applyFont="1" applyBorder="1" applyAlignment="1" applyProtection="1">
      <alignment horizontal="center"/>
      <protection hidden="1"/>
    </xf>
    <xf numFmtId="0" fontId="0" fillId="0" borderId="136" xfId="0" applyBorder="1" applyProtection="1">
      <protection hidden="1"/>
    </xf>
    <xf numFmtId="165" fontId="51" fillId="0" borderId="0" xfId="0" applyNumberFormat="1" applyFont="1" applyAlignment="1" applyProtection="1">
      <alignment horizontal="right" vertical="center"/>
      <protection hidden="1"/>
    </xf>
    <xf numFmtId="0" fontId="0" fillId="0" borderId="14" xfId="0" applyBorder="1" applyProtection="1">
      <protection hidden="1"/>
    </xf>
    <xf numFmtId="0" fontId="23" fillId="4" borderId="49" xfId="0" applyFont="1" applyFill="1" applyBorder="1" applyAlignment="1" applyProtection="1">
      <alignment horizontal="center" vertical="center" wrapText="1"/>
      <protection hidden="1"/>
    </xf>
    <xf numFmtId="0" fontId="23" fillId="4" borderId="130" xfId="0" applyFont="1" applyFill="1" applyBorder="1" applyAlignment="1" applyProtection="1">
      <alignment horizontal="center" vertical="center" wrapText="1"/>
      <protection hidden="1"/>
    </xf>
    <xf numFmtId="0" fontId="35" fillId="6" borderId="15" xfId="0" applyFont="1" applyFill="1" applyBorder="1" applyAlignment="1" applyProtection="1">
      <alignment horizontal="right" vertical="center"/>
      <protection hidden="1"/>
    </xf>
    <xf numFmtId="0" fontId="20" fillId="2" borderId="14" xfId="3" applyFont="1" applyFill="1" applyBorder="1" applyAlignment="1" applyProtection="1">
      <alignment horizontal="left" vertical="top"/>
      <protection hidden="1"/>
    </xf>
    <xf numFmtId="0" fontId="40" fillId="2" borderId="14" xfId="3" applyFont="1" applyFill="1" applyBorder="1" applyAlignment="1" applyProtection="1">
      <alignment horizontal="left" vertical="center"/>
      <protection hidden="1"/>
    </xf>
    <xf numFmtId="0" fontId="41" fillId="2" borderId="0" xfId="4" applyFont="1" applyFill="1" applyBorder="1" applyAlignment="1" applyProtection="1">
      <alignment horizontal="left" vertical="center" indent="1"/>
      <protection hidden="1"/>
    </xf>
    <xf numFmtId="0" fontId="3" fillId="2" borderId="0" xfId="0" applyFont="1" applyFill="1" applyAlignment="1" applyProtection="1">
      <alignment horizontal="left" vertical="center"/>
      <protection hidden="1"/>
    </xf>
    <xf numFmtId="0" fontId="20" fillId="2" borderId="0" xfId="0" applyFont="1" applyFill="1" applyAlignment="1" applyProtection="1">
      <alignment horizontal="left" vertical="center"/>
      <protection hidden="1"/>
    </xf>
    <xf numFmtId="0" fontId="0" fillId="2" borderId="0" xfId="0" applyFill="1" applyAlignment="1" applyProtection="1">
      <alignment horizontal="left" vertical="center"/>
      <protection hidden="1"/>
    </xf>
    <xf numFmtId="0" fontId="38" fillId="2" borderId="15" xfId="0" applyFont="1" applyFill="1" applyBorder="1" applyAlignment="1" applyProtection="1">
      <alignment horizontal="right"/>
      <protection hidden="1"/>
    </xf>
    <xf numFmtId="0" fontId="0" fillId="2" borderId="66" xfId="0" applyFill="1" applyBorder="1" applyProtection="1">
      <protection hidden="1"/>
    </xf>
    <xf numFmtId="0" fontId="0" fillId="2" borderId="60" xfId="0" applyFill="1" applyBorder="1" applyProtection="1">
      <protection hidden="1"/>
    </xf>
    <xf numFmtId="0" fontId="0" fillId="2" borderId="65" xfId="0" applyFill="1" applyBorder="1" applyProtection="1">
      <protection hidden="1"/>
    </xf>
    <xf numFmtId="2" fontId="16" fillId="5" borderId="80" xfId="0" applyNumberFormat="1" applyFont="1" applyFill="1" applyBorder="1" applyAlignment="1" applyProtection="1">
      <alignment horizontal="center" vertical="center" wrapText="1"/>
      <protection locked="0"/>
    </xf>
    <xf numFmtId="2" fontId="16" fillId="5" borderId="103" xfId="0" applyNumberFormat="1" applyFont="1" applyFill="1" applyBorder="1" applyAlignment="1" applyProtection="1">
      <alignment horizontal="center" vertical="center" wrapText="1"/>
      <protection locked="0"/>
    </xf>
    <xf numFmtId="3" fontId="16" fillId="5" borderId="99" xfId="0" applyNumberFormat="1" applyFont="1" applyFill="1" applyBorder="1" applyAlignment="1" applyProtection="1">
      <alignment horizontal="center" vertical="center" wrapText="1"/>
      <protection locked="0"/>
    </xf>
    <xf numFmtId="3" fontId="16" fillId="5" borderId="108" xfId="0" applyNumberFormat="1" applyFont="1" applyFill="1" applyBorder="1" applyAlignment="1" applyProtection="1">
      <alignment horizontal="center" vertical="center" wrapText="1"/>
      <protection locked="0"/>
    </xf>
    <xf numFmtId="3" fontId="16" fillId="5" borderId="101" xfId="0" applyNumberFormat="1" applyFont="1" applyFill="1" applyBorder="1" applyAlignment="1" applyProtection="1">
      <alignment horizontal="center" vertical="center" wrapText="1"/>
      <protection locked="0"/>
    </xf>
    <xf numFmtId="3" fontId="16" fillId="5" borderId="102" xfId="0" applyNumberFormat="1" applyFont="1" applyFill="1" applyBorder="1" applyAlignment="1" applyProtection="1">
      <alignment horizontal="center" vertical="center" wrapText="1"/>
      <protection locked="0"/>
    </xf>
    <xf numFmtId="165" fontId="51" fillId="0" borderId="0" xfId="0" applyNumberFormat="1" applyFont="1" applyAlignment="1" applyProtection="1">
      <alignment vertical="center" wrapText="1"/>
      <protection hidden="1"/>
    </xf>
    <xf numFmtId="0" fontId="0" fillId="0" borderId="65" xfId="0" applyBorder="1" applyProtection="1">
      <protection hidden="1"/>
    </xf>
    <xf numFmtId="0" fontId="30" fillId="0" borderId="14" xfId="0" applyFont="1" applyBorder="1" applyAlignment="1" applyProtection="1">
      <alignment vertical="center"/>
      <protection hidden="1"/>
    </xf>
    <xf numFmtId="0" fontId="30" fillId="0" borderId="0" xfId="0" applyFont="1" applyAlignment="1" applyProtection="1">
      <alignment vertical="center"/>
      <protection hidden="1"/>
    </xf>
    <xf numFmtId="0" fontId="35" fillId="6" borderId="20" xfId="0" applyFont="1" applyFill="1" applyBorder="1" applyAlignment="1" applyProtection="1">
      <alignment horizontal="centerContinuous" vertical="center"/>
      <protection hidden="1"/>
    </xf>
    <xf numFmtId="0" fontId="35" fillId="6" borderId="21" xfId="0" applyFont="1" applyFill="1" applyBorder="1" applyAlignment="1" applyProtection="1">
      <alignment horizontal="centerContinuous" vertical="center"/>
      <protection hidden="1"/>
    </xf>
    <xf numFmtId="0" fontId="35" fillId="6" borderId="22" xfId="0" applyFont="1" applyFill="1" applyBorder="1" applyAlignment="1" applyProtection="1">
      <alignment horizontal="centerContinuous" vertical="center"/>
      <protection hidden="1"/>
    </xf>
    <xf numFmtId="3" fontId="16" fillId="5" borderId="113" xfId="0" applyNumberFormat="1" applyFont="1" applyFill="1" applyBorder="1" applyAlignment="1" applyProtection="1">
      <alignment horizontal="center" vertical="center"/>
      <protection locked="0"/>
    </xf>
    <xf numFmtId="3" fontId="16" fillId="5" borderId="114" xfId="0" applyNumberFormat="1" applyFont="1" applyFill="1" applyBorder="1" applyAlignment="1" applyProtection="1">
      <alignment horizontal="center" vertical="center" wrapText="1"/>
      <protection locked="0"/>
    </xf>
    <xf numFmtId="3" fontId="16" fillId="5" borderId="103" xfId="0" applyNumberFormat="1" applyFont="1" applyFill="1" applyBorder="1" applyAlignment="1" applyProtection="1">
      <alignment horizontal="center" vertical="center"/>
      <protection locked="0"/>
    </xf>
    <xf numFmtId="3" fontId="16" fillId="5" borderId="104" xfId="0" applyNumberFormat="1" applyFont="1" applyFill="1" applyBorder="1" applyAlignment="1" applyProtection="1">
      <alignment horizontal="center" vertical="center" wrapText="1"/>
      <protection locked="0"/>
    </xf>
    <xf numFmtId="2" fontId="16" fillId="5" borderId="103" xfId="0" applyNumberFormat="1" applyFont="1" applyFill="1" applyBorder="1" applyAlignment="1" applyProtection="1">
      <alignment horizontal="center" vertical="center"/>
      <protection locked="0"/>
    </xf>
    <xf numFmtId="2" fontId="16" fillId="5" borderId="104" xfId="0" applyNumberFormat="1" applyFont="1" applyFill="1" applyBorder="1" applyAlignment="1" applyProtection="1">
      <alignment horizontal="center" vertical="center" wrapText="1"/>
      <protection locked="0"/>
    </xf>
    <xf numFmtId="1" fontId="16" fillId="5" borderId="103" xfId="0" applyNumberFormat="1" applyFont="1" applyFill="1" applyBorder="1" applyAlignment="1" applyProtection="1">
      <alignment horizontal="center" vertical="center"/>
      <protection locked="0"/>
    </xf>
    <xf numFmtId="0" fontId="16" fillId="5" borderId="104" xfId="0" applyFont="1" applyFill="1" applyBorder="1" applyAlignment="1" applyProtection="1">
      <alignment horizontal="center" vertical="center"/>
      <protection locked="0"/>
    </xf>
    <xf numFmtId="0" fontId="23" fillId="4" borderId="142" xfId="0" applyFont="1" applyFill="1" applyBorder="1" applyAlignment="1" applyProtection="1">
      <alignment horizontal="center" vertical="center" wrapText="1"/>
      <protection hidden="1"/>
    </xf>
    <xf numFmtId="172" fontId="16" fillId="0" borderId="43" xfId="0" applyNumberFormat="1" applyFont="1" applyBorder="1" applyAlignment="1" applyProtection="1">
      <alignment horizontal="center" vertical="center" wrapText="1"/>
      <protection hidden="1"/>
    </xf>
    <xf numFmtId="172" fontId="16" fillId="0" borderId="41" xfId="0" applyNumberFormat="1" applyFont="1" applyBorder="1" applyAlignment="1" applyProtection="1">
      <alignment horizontal="center" vertical="center" wrapText="1"/>
      <protection hidden="1"/>
    </xf>
    <xf numFmtId="172" fontId="16" fillId="0" borderId="42" xfId="0" applyNumberFormat="1" applyFont="1" applyBorder="1" applyAlignment="1" applyProtection="1">
      <alignment horizontal="center" vertical="center" wrapText="1"/>
      <protection hidden="1"/>
    </xf>
    <xf numFmtId="3" fontId="16" fillId="0" borderId="145" xfId="0" applyNumberFormat="1" applyFont="1" applyBorder="1" applyAlignment="1" applyProtection="1">
      <alignment horizontal="center" vertical="center" wrapText="1"/>
      <protection hidden="1"/>
    </xf>
    <xf numFmtId="3" fontId="16" fillId="0" borderId="39" xfId="0" applyNumberFormat="1" applyFont="1" applyBorder="1" applyAlignment="1" applyProtection="1">
      <alignment horizontal="center" vertical="center" wrapText="1"/>
      <protection hidden="1"/>
    </xf>
    <xf numFmtId="3" fontId="16" fillId="0" borderId="40" xfId="0" applyNumberFormat="1" applyFont="1" applyBorder="1" applyAlignment="1" applyProtection="1">
      <alignment horizontal="center" vertical="center" wrapText="1"/>
      <protection hidden="1"/>
    </xf>
    <xf numFmtId="172" fontId="16" fillId="5" borderId="43" xfId="0" applyNumberFormat="1" applyFont="1" applyFill="1" applyBorder="1" applyAlignment="1" applyProtection="1">
      <alignment horizontal="center" vertical="center" wrapText="1"/>
      <protection locked="0"/>
    </xf>
    <xf numFmtId="172" fontId="16" fillId="5" borderId="41" xfId="0" applyNumberFormat="1" applyFont="1" applyFill="1" applyBorder="1" applyAlignment="1" applyProtection="1">
      <alignment horizontal="center" vertical="center" wrapText="1"/>
      <protection locked="0"/>
    </xf>
    <xf numFmtId="172" fontId="16" fillId="5" borderId="42" xfId="0" applyNumberFormat="1" applyFont="1" applyFill="1" applyBorder="1" applyAlignment="1" applyProtection="1">
      <alignment horizontal="center" vertical="center" wrapText="1"/>
      <protection locked="0"/>
    </xf>
    <xf numFmtId="1" fontId="16" fillId="5" borderId="80" xfId="0" applyNumberFormat="1" applyFont="1" applyFill="1" applyBorder="1" applyAlignment="1" applyProtection="1">
      <alignment horizontal="center" vertical="center" wrapText="1"/>
      <protection locked="0"/>
    </xf>
    <xf numFmtId="1" fontId="16" fillId="5" borderId="133" xfId="0" applyNumberFormat="1" applyFont="1" applyFill="1" applyBorder="1" applyAlignment="1" applyProtection="1">
      <alignment horizontal="center" vertical="center" wrapText="1"/>
      <protection locked="0"/>
    </xf>
    <xf numFmtId="0" fontId="0" fillId="17" borderId="116" xfId="0" applyFill="1" applyBorder="1" applyAlignment="1" applyProtection="1">
      <alignment horizontal="center"/>
      <protection locked="0"/>
    </xf>
    <xf numFmtId="3" fontId="9" fillId="0" borderId="1" xfId="5" applyNumberFormat="1" applyFont="1" applyBorder="1" applyAlignment="1" applyProtection="1">
      <alignment horizontal="center" vertical="center"/>
      <protection hidden="1"/>
    </xf>
    <xf numFmtId="2" fontId="9" fillId="0" borderId="1" xfId="5" applyNumberFormat="1" applyFont="1" applyBorder="1" applyAlignment="1" applyProtection="1">
      <alignment horizontal="center" vertical="center"/>
      <protection hidden="1"/>
    </xf>
    <xf numFmtId="3" fontId="11" fillId="0" borderId="1" xfId="1" applyNumberFormat="1" applyFont="1" applyBorder="1" applyAlignment="1" applyProtection="1">
      <alignment horizontal="center" vertical="center"/>
      <protection hidden="1"/>
    </xf>
    <xf numFmtId="0" fontId="23" fillId="4" borderId="48" xfId="0" applyFont="1" applyFill="1" applyBorder="1" applyAlignment="1" applyProtection="1">
      <alignment horizontal="center" vertical="center" wrapText="1"/>
      <protection hidden="1"/>
    </xf>
    <xf numFmtId="3" fontId="16" fillId="0" borderId="139" xfId="0" applyNumberFormat="1" applyFont="1" applyBorder="1" applyAlignment="1" applyProtection="1">
      <alignment horizontal="center" vertical="center" wrapText="1"/>
      <protection hidden="1"/>
    </xf>
    <xf numFmtId="3" fontId="16" fillId="0" borderId="105" xfId="0" applyNumberFormat="1" applyFont="1" applyBorder="1" applyAlignment="1" applyProtection="1">
      <alignment horizontal="center" vertical="center" wrapText="1"/>
      <protection hidden="1"/>
    </xf>
    <xf numFmtId="3" fontId="16" fillId="0" borderId="78" xfId="0" applyNumberFormat="1" applyFont="1" applyBorder="1" applyAlignment="1" applyProtection="1">
      <alignment horizontal="center" vertical="center" wrapText="1"/>
      <protection hidden="1"/>
    </xf>
    <xf numFmtId="164" fontId="16" fillId="0" borderId="127" xfId="0" applyNumberFormat="1" applyFont="1" applyBorder="1" applyAlignment="1" applyProtection="1">
      <alignment horizontal="center" vertical="center" wrapText="1"/>
      <protection hidden="1"/>
    </xf>
    <xf numFmtId="164" fontId="16" fillId="0" borderId="103" xfId="0" applyNumberFormat="1" applyFont="1" applyBorder="1" applyAlignment="1" applyProtection="1">
      <alignment horizontal="center" vertical="center" wrapText="1"/>
      <protection hidden="1"/>
    </xf>
    <xf numFmtId="164" fontId="16" fillId="0" borderId="102" xfId="0" applyNumberFormat="1" applyFont="1" applyBorder="1" applyAlignment="1" applyProtection="1">
      <alignment horizontal="center" vertical="center" wrapText="1"/>
      <protection hidden="1"/>
    </xf>
    <xf numFmtId="0" fontId="23" fillId="4" borderId="128" xfId="0" applyFont="1" applyFill="1" applyBorder="1" applyAlignment="1" applyProtection="1">
      <alignment horizontal="center" vertical="center" wrapText="1"/>
      <protection hidden="1"/>
    </xf>
    <xf numFmtId="172" fontId="16" fillId="5" borderId="140" xfId="0" applyNumberFormat="1" applyFont="1" applyFill="1" applyBorder="1" applyAlignment="1" applyProtection="1">
      <alignment horizontal="center" vertical="center" wrapText="1"/>
      <protection locked="0"/>
    </xf>
    <xf numFmtId="172" fontId="16" fillId="5" borderId="110" xfId="0" applyNumberFormat="1" applyFont="1" applyFill="1" applyBorder="1" applyAlignment="1" applyProtection="1">
      <alignment horizontal="center" vertical="center" wrapText="1"/>
      <protection locked="0"/>
    </xf>
    <xf numFmtId="172" fontId="16" fillId="5" borderId="141" xfId="0" applyNumberFormat="1" applyFont="1" applyFill="1" applyBorder="1" applyAlignment="1" applyProtection="1">
      <alignment horizontal="center" vertical="center" wrapText="1"/>
      <protection locked="0"/>
    </xf>
    <xf numFmtId="172" fontId="0" fillId="0" borderId="0" xfId="0" applyNumberFormat="1" applyAlignment="1" applyProtection="1">
      <alignment horizontal="center"/>
      <protection hidden="1"/>
    </xf>
    <xf numFmtId="4" fontId="16" fillId="5" borderId="100" xfId="0" applyNumberFormat="1" applyFont="1" applyFill="1" applyBorder="1" applyAlignment="1" applyProtection="1">
      <alignment horizontal="center" vertical="center"/>
      <protection locked="0"/>
    </xf>
    <xf numFmtId="4" fontId="16" fillId="5" borderId="104" xfId="0" applyNumberFormat="1" applyFont="1" applyFill="1" applyBorder="1" applyAlignment="1" applyProtection="1">
      <alignment horizontal="center" vertical="center"/>
      <protection locked="0"/>
    </xf>
    <xf numFmtId="4" fontId="16" fillId="5" borderId="133" xfId="0" applyNumberFormat="1" applyFont="1" applyFill="1" applyBorder="1" applyAlignment="1" applyProtection="1">
      <alignment horizontal="center" vertical="center"/>
      <protection locked="0"/>
    </xf>
    <xf numFmtId="0" fontId="0" fillId="0" borderId="0" xfId="0" applyAlignment="1" applyProtection="1">
      <alignment horizontal="center"/>
      <protection hidden="1"/>
    </xf>
    <xf numFmtId="3" fontId="16" fillId="5" borderId="130" xfId="0" applyNumberFormat="1" applyFont="1" applyFill="1" applyBorder="1" applyAlignment="1" applyProtection="1">
      <alignment horizontal="center" vertical="center" wrapText="1"/>
      <protection locked="0"/>
    </xf>
    <xf numFmtId="0" fontId="33" fillId="2" borderId="0" xfId="0" applyFont="1" applyFill="1" applyAlignment="1" applyProtection="1">
      <alignment horizontal="right" vertical="center"/>
      <protection hidden="1"/>
    </xf>
    <xf numFmtId="165" fontId="33" fillId="2" borderId="0" xfId="0" applyNumberFormat="1" applyFont="1" applyFill="1" applyAlignment="1" applyProtection="1">
      <alignment horizontal="left" vertical="center" indent="1"/>
      <protection hidden="1"/>
    </xf>
    <xf numFmtId="0" fontId="0" fillId="17" borderId="122" xfId="0" applyFill="1" applyBorder="1" applyAlignment="1" applyProtection="1">
      <alignment horizontal="center"/>
      <protection locked="0"/>
    </xf>
    <xf numFmtId="0" fontId="0" fillId="17" borderId="116" xfId="0" applyFill="1" applyBorder="1" applyProtection="1">
      <protection locked="0"/>
    </xf>
    <xf numFmtId="0" fontId="0" fillId="19" borderId="25" xfId="0" applyFill="1" applyBorder="1" applyProtection="1">
      <protection locked="0"/>
    </xf>
    <xf numFmtId="0" fontId="0" fillId="17" borderId="25" xfId="0" applyFill="1" applyBorder="1" applyProtection="1">
      <protection locked="0"/>
    </xf>
    <xf numFmtId="0" fontId="32" fillId="2" borderId="0" xfId="3" applyFont="1" applyFill="1" applyAlignment="1" applyProtection="1">
      <alignment horizontal="left" vertical="top"/>
      <protection hidden="1"/>
    </xf>
    <xf numFmtId="0" fontId="2" fillId="0" borderId="0" xfId="10" applyProtection="1">
      <protection hidden="1"/>
    </xf>
    <xf numFmtId="0" fontId="6" fillId="10" borderId="0" xfId="10" applyFont="1" applyFill="1" applyAlignment="1" applyProtection="1">
      <alignment horizontal="left" vertical="top"/>
      <protection hidden="1"/>
    </xf>
    <xf numFmtId="0" fontId="6" fillId="10" borderId="0" xfId="10" applyFont="1" applyFill="1" applyAlignment="1" applyProtection="1">
      <alignment horizontal="center" vertical="top"/>
      <protection hidden="1"/>
    </xf>
    <xf numFmtId="14" fontId="6" fillId="10" borderId="0" xfId="10" applyNumberFormat="1" applyFont="1" applyFill="1" applyAlignment="1" applyProtection="1">
      <alignment horizontal="center" vertical="top"/>
      <protection hidden="1"/>
    </xf>
    <xf numFmtId="0" fontId="2" fillId="10" borderId="0" xfId="10" applyFill="1" applyProtection="1">
      <protection hidden="1"/>
    </xf>
    <xf numFmtId="0" fontId="61" fillId="12" borderId="16" xfId="0" applyFont="1" applyFill="1" applyBorder="1" applyAlignment="1" applyProtection="1">
      <alignment horizontal="left"/>
      <protection hidden="1"/>
    </xf>
    <xf numFmtId="0" fontId="61" fillId="12" borderId="111" xfId="0" applyFont="1" applyFill="1" applyBorder="1" applyAlignment="1" applyProtection="1">
      <alignment horizontal="centerContinuous"/>
      <protection hidden="1"/>
    </xf>
    <xf numFmtId="0" fontId="60" fillId="12" borderId="111" xfId="0" applyFont="1" applyFill="1" applyBorder="1" applyProtection="1">
      <protection hidden="1"/>
    </xf>
    <xf numFmtId="0" fontId="61" fillId="12" borderId="106" xfId="0" applyFont="1" applyFill="1" applyBorder="1" applyAlignment="1" applyProtection="1">
      <alignment horizontal="right" indent="1"/>
      <protection hidden="1"/>
    </xf>
    <xf numFmtId="0" fontId="61" fillId="13" borderId="16" xfId="0" applyFont="1" applyFill="1" applyBorder="1" applyAlignment="1" applyProtection="1">
      <alignment horizontal="centerContinuous"/>
      <protection hidden="1"/>
    </xf>
    <xf numFmtId="0" fontId="61" fillId="13" borderId="17" xfId="0" applyFont="1" applyFill="1" applyBorder="1" applyAlignment="1" applyProtection="1">
      <alignment horizontal="centerContinuous"/>
      <protection hidden="1"/>
    </xf>
    <xf numFmtId="0" fontId="61" fillId="13" borderId="18" xfId="0" applyFont="1" applyFill="1" applyBorder="1" applyAlignment="1" applyProtection="1">
      <alignment horizontal="centerContinuous"/>
      <protection hidden="1"/>
    </xf>
    <xf numFmtId="0" fontId="0" fillId="12" borderId="16" xfId="0" applyFill="1" applyBorder="1" applyAlignment="1" applyProtection="1">
      <alignment horizontal="left"/>
      <protection hidden="1"/>
    </xf>
    <xf numFmtId="0" fontId="0" fillId="12" borderId="18" xfId="0" applyFill="1" applyBorder="1" applyAlignment="1" applyProtection="1">
      <alignment horizontal="centerContinuous"/>
      <protection hidden="1"/>
    </xf>
    <xf numFmtId="0" fontId="0" fillId="20" borderId="18" xfId="0" applyFill="1" applyBorder="1" applyAlignment="1" applyProtection="1">
      <alignment horizontal="left" indent="1"/>
      <protection hidden="1"/>
    </xf>
    <xf numFmtId="0" fontId="59" fillId="20" borderId="17" xfId="0" applyFont="1" applyFill="1" applyBorder="1" applyProtection="1">
      <protection hidden="1"/>
    </xf>
    <xf numFmtId="0" fontId="0" fillId="20" borderId="0" xfId="0" applyFill="1" applyProtection="1">
      <protection hidden="1"/>
    </xf>
    <xf numFmtId="0" fontId="0" fillId="13" borderId="16" xfId="0" applyFill="1" applyBorder="1" applyProtection="1">
      <protection hidden="1"/>
    </xf>
    <xf numFmtId="0" fontId="0" fillId="13" borderId="17" xfId="0" applyFill="1" applyBorder="1" applyProtection="1">
      <protection hidden="1"/>
    </xf>
    <xf numFmtId="0" fontId="0" fillId="13" borderId="16" xfId="0" applyFill="1" applyBorder="1" applyAlignment="1" applyProtection="1">
      <alignment horizontal="left"/>
      <protection hidden="1"/>
    </xf>
    <xf numFmtId="0" fontId="61" fillId="15" borderId="103" xfId="0" applyFont="1" applyFill="1" applyBorder="1" applyAlignment="1" applyProtection="1">
      <alignment horizontal="left"/>
      <protection hidden="1"/>
    </xf>
    <xf numFmtId="0" fontId="61" fillId="15" borderId="105" xfId="0" applyFont="1" applyFill="1" applyBorder="1" applyAlignment="1" applyProtection="1">
      <alignment horizontal="left"/>
      <protection hidden="1"/>
    </xf>
    <xf numFmtId="0" fontId="61" fillId="15" borderId="111" xfId="0" applyFont="1" applyFill="1" applyBorder="1" applyAlignment="1" applyProtection="1">
      <alignment horizontal="left"/>
      <protection hidden="1"/>
    </xf>
    <xf numFmtId="0" fontId="0" fillId="15" borderId="106" xfId="0" applyFill="1" applyBorder="1" applyProtection="1">
      <protection hidden="1"/>
    </xf>
    <xf numFmtId="0" fontId="61" fillId="0" borderId="4" xfId="0" applyFont="1" applyBorder="1" applyProtection="1">
      <protection hidden="1"/>
    </xf>
    <xf numFmtId="0" fontId="0" fillId="15" borderId="103" xfId="0" applyFill="1" applyBorder="1" applyAlignment="1" applyProtection="1">
      <alignment horizontal="center"/>
      <protection hidden="1"/>
    </xf>
    <xf numFmtId="0" fontId="0" fillId="13" borderId="103" xfId="0" applyFill="1" applyBorder="1" applyAlignment="1" applyProtection="1">
      <alignment horizontal="center" wrapText="1"/>
      <protection hidden="1"/>
    </xf>
    <xf numFmtId="0" fontId="0" fillId="13" borderId="105" xfId="0" applyFill="1" applyBorder="1" applyAlignment="1" applyProtection="1">
      <alignment horizontal="center" wrapText="1"/>
      <protection hidden="1"/>
    </xf>
    <xf numFmtId="0" fontId="0" fillId="0" borderId="4" xfId="0" applyBorder="1" applyAlignment="1" applyProtection="1">
      <alignment wrapText="1"/>
      <protection hidden="1"/>
    </xf>
    <xf numFmtId="1" fontId="0" fillId="16" borderId="116" xfId="0" applyNumberFormat="1" applyFill="1" applyBorder="1" applyAlignment="1" applyProtection="1">
      <alignment horizontal="center"/>
      <protection hidden="1"/>
    </xf>
    <xf numFmtId="0" fontId="0" fillId="16" borderId="116" xfId="0" applyFill="1" applyBorder="1" applyAlignment="1" applyProtection="1">
      <alignment horizontal="center"/>
      <protection hidden="1"/>
    </xf>
    <xf numFmtId="0" fontId="0" fillId="0" borderId="4" xfId="0" applyBorder="1" applyProtection="1">
      <protection hidden="1"/>
    </xf>
    <xf numFmtId="1" fontId="0" fillId="18" borderId="25" xfId="0" applyNumberFormat="1" applyFill="1" applyBorder="1" applyAlignment="1" applyProtection="1">
      <alignment horizontal="center"/>
      <protection hidden="1"/>
    </xf>
    <xf numFmtId="0" fontId="0" fillId="18" borderId="25" xfId="0" applyFill="1" applyBorder="1" applyAlignment="1" applyProtection="1">
      <alignment horizontal="center"/>
      <protection hidden="1"/>
    </xf>
    <xf numFmtId="1" fontId="0" fillId="16" borderId="25" xfId="0" applyNumberFormat="1" applyFill="1" applyBorder="1" applyAlignment="1" applyProtection="1">
      <alignment horizontal="center"/>
      <protection hidden="1"/>
    </xf>
    <xf numFmtId="0" fontId="0" fillId="16" borderId="25" xfId="0" applyFill="1" applyBorder="1" applyAlignment="1" applyProtection="1">
      <alignment horizontal="center"/>
      <protection hidden="1"/>
    </xf>
    <xf numFmtId="1" fontId="0" fillId="16" borderId="122" xfId="0" applyNumberFormat="1" applyFill="1" applyBorder="1" applyAlignment="1" applyProtection="1">
      <alignment horizontal="center"/>
      <protection hidden="1"/>
    </xf>
    <xf numFmtId="0" fontId="0" fillId="16" borderId="122" xfId="0" applyFill="1" applyBorder="1" applyAlignment="1" applyProtection="1">
      <alignment horizontal="center"/>
      <protection hidden="1"/>
    </xf>
    <xf numFmtId="0" fontId="0" fillId="15" borderId="111" xfId="0" applyFill="1" applyBorder="1" applyProtection="1">
      <protection hidden="1"/>
    </xf>
    <xf numFmtId="0" fontId="0" fillId="15" borderId="103" xfId="0" applyFill="1" applyBorder="1" applyAlignment="1" applyProtection="1">
      <alignment horizontal="center" wrapText="1"/>
      <protection hidden="1"/>
    </xf>
    <xf numFmtId="3" fontId="0" fillId="16" borderId="25" xfId="0" applyNumberFormat="1" applyFill="1" applyBorder="1" applyAlignment="1" applyProtection="1">
      <alignment horizontal="center"/>
      <protection hidden="1"/>
    </xf>
    <xf numFmtId="4" fontId="0" fillId="16" borderId="25" xfId="0" applyNumberFormat="1" applyFill="1" applyBorder="1" applyAlignment="1" applyProtection="1">
      <alignment horizontal="center"/>
      <protection hidden="1"/>
    </xf>
    <xf numFmtId="3" fontId="0" fillId="18" borderId="25" xfId="0" applyNumberFormat="1" applyFill="1" applyBorder="1" applyAlignment="1" applyProtection="1">
      <alignment horizontal="center"/>
      <protection hidden="1"/>
    </xf>
    <xf numFmtId="4" fontId="0" fillId="18" borderId="25" xfId="0" applyNumberFormat="1" applyFill="1" applyBorder="1" applyAlignment="1" applyProtection="1">
      <alignment horizontal="center"/>
      <protection hidden="1"/>
    </xf>
    <xf numFmtId="3" fontId="0" fillId="16" borderId="122" xfId="0" applyNumberFormat="1" applyFill="1" applyBorder="1" applyAlignment="1" applyProtection="1">
      <alignment horizontal="center"/>
      <protection hidden="1"/>
    </xf>
    <xf numFmtId="4" fontId="0" fillId="16" borderId="122" xfId="0" applyNumberFormat="1" applyFill="1" applyBorder="1" applyAlignment="1" applyProtection="1">
      <alignment horizontal="center"/>
      <protection hidden="1"/>
    </xf>
    <xf numFmtId="0" fontId="61" fillId="15" borderId="16" xfId="0" applyFont="1" applyFill="1" applyBorder="1" applyAlignment="1" applyProtection="1">
      <alignment horizontal="left"/>
      <protection hidden="1"/>
    </xf>
    <xf numFmtId="0" fontId="61" fillId="15" borderId="17" xfId="0" applyFont="1" applyFill="1" applyBorder="1" applyAlignment="1" applyProtection="1">
      <alignment horizontal="left"/>
      <protection hidden="1"/>
    </xf>
    <xf numFmtId="0" fontId="0" fillId="15" borderId="106" xfId="0" applyFill="1" applyBorder="1" applyAlignment="1" applyProtection="1">
      <alignment horizontal="center" wrapText="1"/>
      <protection hidden="1"/>
    </xf>
    <xf numFmtId="1" fontId="0" fillId="16" borderId="106" xfId="0" applyNumberFormat="1" applyFill="1" applyBorder="1" applyAlignment="1" applyProtection="1">
      <alignment horizontal="center" vertical="center"/>
      <protection hidden="1"/>
      <extLst>
        <ext xmlns:xfpb="http://schemas.microsoft.com/office/spreadsheetml/2022/featurepropertybag" uri="{C7286773-470A-42A8-94C5-96B5CB345126}">
          <xfpb:xfComplement i="0"/>
        </ext>
      </extLst>
    </xf>
    <xf numFmtId="0" fontId="0" fillId="17" borderId="103" xfId="0" applyFill="1" applyBorder="1" applyAlignment="1" applyProtection="1">
      <alignment horizontal="center"/>
      <protection hidden="1"/>
    </xf>
    <xf numFmtId="3" fontId="0" fillId="0" borderId="0" xfId="0" applyNumberFormat="1" applyAlignment="1" applyProtection="1">
      <alignment horizontal="center"/>
      <protection hidden="1"/>
    </xf>
    <xf numFmtId="1" fontId="0" fillId="0" borderId="0" xfId="0" applyNumberFormat="1" applyAlignment="1" applyProtection="1">
      <alignment horizontal="center"/>
      <protection hidden="1"/>
    </xf>
    <xf numFmtId="0" fontId="0" fillId="0" borderId="86" xfId="0" applyBorder="1" applyAlignment="1" applyProtection="1">
      <alignment horizontal="center"/>
      <protection hidden="1"/>
    </xf>
    <xf numFmtId="0" fontId="0" fillId="0" borderId="87" xfId="0" applyBorder="1" applyProtection="1">
      <protection hidden="1"/>
    </xf>
    <xf numFmtId="0" fontId="2" fillId="0" borderId="87" xfId="0" applyFont="1" applyBorder="1" applyAlignment="1" applyProtection="1">
      <alignment horizontal="right"/>
      <protection hidden="1"/>
    </xf>
    <xf numFmtId="0" fontId="0" fillId="0" borderId="0" xfId="0" applyAlignment="1" applyProtection="1">
      <alignment horizontal="right"/>
      <protection hidden="1"/>
    </xf>
    <xf numFmtId="0" fontId="0" fillId="0" borderId="88" xfId="0" applyBorder="1" applyAlignment="1" applyProtection="1">
      <alignment horizontal="center"/>
      <protection hidden="1"/>
    </xf>
    <xf numFmtId="3" fontId="0" fillId="0" borderId="87" xfId="0" applyNumberFormat="1" applyBorder="1" applyAlignment="1" applyProtection="1">
      <alignment horizontal="center"/>
      <protection hidden="1"/>
    </xf>
    <xf numFmtId="3" fontId="0" fillId="0" borderId="89" xfId="0" applyNumberFormat="1" applyBorder="1" applyAlignment="1" applyProtection="1">
      <alignment horizontal="left"/>
      <protection hidden="1"/>
    </xf>
    <xf numFmtId="0" fontId="0" fillId="0" borderId="90" xfId="0" applyBorder="1" applyAlignment="1" applyProtection="1">
      <alignment horizontal="left"/>
      <protection hidden="1"/>
    </xf>
    <xf numFmtId="1" fontId="0" fillId="0" borderId="90" xfId="0" applyNumberFormat="1" applyBorder="1" applyAlignment="1" applyProtection="1">
      <alignment horizontal="left"/>
      <protection hidden="1"/>
    </xf>
    <xf numFmtId="0" fontId="0" fillId="0" borderId="90" xfId="0" applyBorder="1" applyProtection="1">
      <protection hidden="1"/>
    </xf>
    <xf numFmtId="0" fontId="0" fillId="0" borderId="91" xfId="0" applyBorder="1" applyProtection="1">
      <protection hidden="1"/>
    </xf>
    <xf numFmtId="0" fontId="0" fillId="0" borderId="60" xfId="0" applyBorder="1" applyProtection="1">
      <protection hidden="1"/>
    </xf>
    <xf numFmtId="0" fontId="0" fillId="15" borderId="116" xfId="0" applyFill="1" applyBorder="1" applyAlignment="1" applyProtection="1">
      <alignment horizontal="center" wrapText="1"/>
      <protection hidden="1"/>
    </xf>
    <xf numFmtId="0" fontId="0" fillId="13" borderId="116" xfId="0" applyFill="1" applyBorder="1" applyAlignment="1" applyProtection="1">
      <alignment horizontal="center" wrapText="1"/>
      <protection hidden="1"/>
    </xf>
    <xf numFmtId="3" fontId="0" fillId="16" borderId="103" xfId="0" applyNumberFormat="1" applyFill="1" applyBorder="1" applyAlignment="1" applyProtection="1">
      <alignment horizontal="center"/>
      <protection hidden="1"/>
    </xf>
    <xf numFmtId="1" fontId="0" fillId="16" borderId="103" xfId="0" applyNumberFormat="1" applyFill="1" applyBorder="1" applyAlignment="1" applyProtection="1">
      <alignment horizontal="center"/>
      <protection hidden="1"/>
    </xf>
    <xf numFmtId="3" fontId="0" fillId="17" borderId="103" xfId="0" applyNumberFormat="1" applyFill="1" applyBorder="1" applyAlignment="1" applyProtection="1">
      <alignment horizontal="center"/>
      <protection hidden="1"/>
    </xf>
    <xf numFmtId="0" fontId="0" fillId="13" borderId="0" xfId="0" applyFill="1" applyAlignment="1" applyProtection="1">
      <alignment horizontal="center" wrapText="1"/>
      <protection hidden="1"/>
    </xf>
    <xf numFmtId="0" fontId="61" fillId="15" borderId="106" xfId="0" applyFont="1" applyFill="1" applyBorder="1" applyAlignment="1" applyProtection="1">
      <alignment horizontal="centerContinuous"/>
      <protection hidden="1"/>
    </xf>
    <xf numFmtId="3" fontId="0" fillId="16" borderId="116" xfId="0" applyNumberFormat="1" applyFill="1" applyBorder="1" applyAlignment="1" applyProtection="1">
      <alignment horizontal="center"/>
      <protection hidden="1"/>
    </xf>
    <xf numFmtId="3" fontId="0" fillId="17" borderId="116" xfId="0" applyNumberFormat="1" applyFill="1" applyBorder="1" applyAlignment="1" applyProtection="1">
      <alignment horizontal="center"/>
      <protection locked="0"/>
    </xf>
    <xf numFmtId="3" fontId="0" fillId="17" borderId="116" xfId="0" applyNumberFormat="1" applyFill="1" applyBorder="1" applyProtection="1">
      <protection locked="0"/>
    </xf>
    <xf numFmtId="3" fontId="0" fillId="17" borderId="25" xfId="0" applyNumberFormat="1" applyFill="1" applyBorder="1" applyProtection="1">
      <protection locked="0"/>
    </xf>
    <xf numFmtId="3" fontId="0" fillId="17" borderId="25" xfId="0" applyNumberFormat="1" applyFill="1" applyBorder="1" applyAlignment="1" applyProtection="1">
      <alignment horizontal="center"/>
      <protection locked="0"/>
    </xf>
    <xf numFmtId="3" fontId="0" fillId="17" borderId="122" xfId="0" applyNumberFormat="1" applyFill="1" applyBorder="1" applyProtection="1">
      <protection locked="0"/>
    </xf>
    <xf numFmtId="3" fontId="0" fillId="17" borderId="122" xfId="0" applyNumberFormat="1" applyFill="1" applyBorder="1" applyAlignment="1" applyProtection="1">
      <alignment horizontal="center"/>
      <protection locked="0"/>
    </xf>
    <xf numFmtId="3" fontId="0" fillId="19" borderId="25" xfId="0" applyNumberFormat="1" applyFill="1" applyBorder="1" applyProtection="1">
      <protection locked="0"/>
    </xf>
    <xf numFmtId="3" fontId="0" fillId="19" borderId="25" xfId="0" applyNumberFormat="1" applyFill="1" applyBorder="1" applyAlignment="1" applyProtection="1">
      <alignment horizontal="center"/>
      <protection locked="0"/>
    </xf>
    <xf numFmtId="3" fontId="0" fillId="18" borderId="122" xfId="0" applyNumberFormat="1" applyFill="1" applyBorder="1" applyAlignment="1" applyProtection="1">
      <alignment horizontal="center"/>
      <protection hidden="1"/>
    </xf>
    <xf numFmtId="1" fontId="0" fillId="18" borderId="122" xfId="0" applyNumberFormat="1" applyFill="1" applyBorder="1" applyAlignment="1" applyProtection="1">
      <alignment horizontal="center"/>
      <protection hidden="1"/>
    </xf>
    <xf numFmtId="0" fontId="0" fillId="19" borderId="122" xfId="0" applyFill="1" applyBorder="1" applyAlignment="1" applyProtection="1">
      <alignment horizontal="center"/>
      <protection locked="0"/>
    </xf>
    <xf numFmtId="3" fontId="0" fillId="19" borderId="122" xfId="0" applyNumberFormat="1" applyFill="1" applyBorder="1" applyAlignment="1" applyProtection="1">
      <alignment horizontal="center"/>
      <protection locked="0"/>
    </xf>
    <xf numFmtId="0" fontId="0" fillId="19" borderId="122" xfId="0" applyFill="1" applyBorder="1" applyProtection="1">
      <protection locked="0"/>
    </xf>
    <xf numFmtId="3" fontId="0" fillId="19" borderId="122" xfId="0" applyNumberFormat="1" applyFill="1" applyBorder="1" applyProtection="1">
      <protection locked="0"/>
    </xf>
    <xf numFmtId="0" fontId="0" fillId="17" borderId="103" xfId="0" applyFill="1" applyBorder="1" applyAlignment="1" applyProtection="1">
      <alignment horizontal="center" vertical="center"/>
      <protection locked="0"/>
    </xf>
    <xf numFmtId="0" fontId="0" fillId="0" borderId="0" xfId="0" applyProtection="1">
      <protection locked="0"/>
    </xf>
    <xf numFmtId="0" fontId="0" fillId="0" borderId="111" xfId="0" applyBorder="1" applyProtection="1">
      <protection locked="0"/>
    </xf>
    <xf numFmtId="166" fontId="51" fillId="0" borderId="0" xfId="0" applyNumberFormat="1" applyFont="1" applyAlignment="1" applyProtection="1">
      <alignment horizontal="right" vertical="center" indent="1"/>
      <protection hidden="1"/>
    </xf>
    <xf numFmtId="0" fontId="64" fillId="0" borderId="15" xfId="0" applyFont="1" applyBorder="1" applyAlignment="1" applyProtection="1">
      <alignment horizontal="left" vertical="center" wrapText="1"/>
      <protection hidden="1"/>
    </xf>
    <xf numFmtId="0" fontId="64" fillId="0" borderId="15" xfId="0" applyFont="1" applyBorder="1" applyAlignment="1" applyProtection="1">
      <alignment horizontal="left" vertical="center"/>
      <protection hidden="1"/>
    </xf>
    <xf numFmtId="3" fontId="2" fillId="5" borderId="0" xfId="1" applyNumberFormat="1" applyFill="1" applyAlignment="1" applyProtection="1">
      <alignment horizontal="center"/>
      <protection locked="0"/>
    </xf>
    <xf numFmtId="172" fontId="8" fillId="0" borderId="0" xfId="5" applyNumberFormat="1" applyFont="1" applyAlignment="1" applyProtection="1">
      <alignment horizontal="center" wrapText="1"/>
      <protection hidden="1"/>
    </xf>
    <xf numFmtId="0" fontId="2" fillId="0" borderId="7" xfId="3" applyFont="1" applyBorder="1" applyAlignment="1" applyProtection="1">
      <alignment horizontal="center"/>
      <protection locked="0"/>
    </xf>
    <xf numFmtId="0" fontId="2" fillId="0" borderId="8" xfId="3" applyFont="1" applyBorder="1" applyAlignment="1" applyProtection="1">
      <alignment horizontal="center"/>
      <protection locked="0"/>
    </xf>
    <xf numFmtId="0" fontId="2" fillId="0" borderId="7" xfId="0" applyFont="1" applyBorder="1" applyAlignment="1" applyProtection="1">
      <alignment horizontal="center"/>
      <protection locked="0"/>
    </xf>
    <xf numFmtId="0" fontId="0" fillId="0" borderId="6" xfId="0"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7" xfId="3" applyFont="1" applyBorder="1" applyAlignment="1" applyProtection="1">
      <alignment horizontal="left"/>
      <protection locked="0"/>
    </xf>
    <xf numFmtId="0" fontId="2" fillId="0" borderId="8" xfId="3" applyFont="1" applyBorder="1" applyAlignment="1" applyProtection="1">
      <alignment horizontal="left"/>
      <protection locked="0"/>
    </xf>
    <xf numFmtId="170" fontId="2" fillId="0" borderId="6" xfId="0" applyNumberFormat="1" applyFont="1" applyBorder="1" applyAlignment="1" applyProtection="1">
      <alignment horizontal="left"/>
      <protection locked="0"/>
    </xf>
    <xf numFmtId="170" fontId="2" fillId="0" borderId="7" xfId="0" applyNumberFormat="1" applyFont="1" applyBorder="1" applyAlignment="1" applyProtection="1">
      <alignment horizontal="left"/>
      <protection locked="0"/>
    </xf>
    <xf numFmtId="3" fontId="2" fillId="5" borderId="6" xfId="0" applyNumberFormat="1" applyFont="1" applyFill="1" applyBorder="1" applyAlignment="1" applyProtection="1">
      <alignment horizontal="left"/>
      <protection locked="0"/>
    </xf>
    <xf numFmtId="3" fontId="2" fillId="5" borderId="7" xfId="0" applyNumberFormat="1" applyFont="1" applyFill="1" applyBorder="1" applyAlignment="1" applyProtection="1">
      <alignment horizontal="left"/>
      <protection locked="0"/>
    </xf>
    <xf numFmtId="0" fontId="23" fillId="2" borderId="0" xfId="3" applyFont="1" applyFill="1" applyAlignment="1">
      <alignment horizontal="left" vertical="top"/>
    </xf>
    <xf numFmtId="0" fontId="2" fillId="0" borderId="6" xfId="0" applyFont="1" applyBorder="1" applyAlignment="1" applyProtection="1">
      <alignment horizontal="left"/>
      <protection locked="0"/>
    </xf>
    <xf numFmtId="0" fontId="2" fillId="0" borderId="7" xfId="0" applyFont="1" applyBorder="1" applyAlignment="1" applyProtection="1">
      <alignment horizontal="left"/>
      <protection locked="0"/>
    </xf>
    <xf numFmtId="14" fontId="2" fillId="0" borderId="6" xfId="0" applyNumberFormat="1" applyFont="1" applyBorder="1" applyAlignment="1" applyProtection="1">
      <alignment horizontal="left"/>
      <protection locked="0"/>
    </xf>
    <xf numFmtId="14" fontId="2" fillId="0" borderId="7" xfId="0" applyNumberFormat="1" applyFont="1" applyBorder="1" applyAlignment="1" applyProtection="1">
      <alignment horizontal="left"/>
      <protection locked="0"/>
    </xf>
    <xf numFmtId="169" fontId="2" fillId="0" borderId="7" xfId="3" applyNumberFormat="1" applyFont="1" applyBorder="1" applyAlignment="1" applyProtection="1">
      <alignment horizontal="left"/>
      <protection locked="0"/>
    </xf>
    <xf numFmtId="169" fontId="2" fillId="0" borderId="8" xfId="3" applyNumberFormat="1" applyFont="1" applyBorder="1" applyAlignment="1" applyProtection="1">
      <alignment horizontal="left"/>
      <protection locked="0"/>
    </xf>
    <xf numFmtId="0" fontId="2" fillId="0" borderId="8" xfId="0" applyFont="1" applyBorder="1" applyAlignment="1" applyProtection="1">
      <alignment horizontal="left"/>
      <protection locked="0"/>
    </xf>
    <xf numFmtId="173" fontId="2" fillId="5" borderId="7" xfId="3" applyNumberFormat="1" applyFont="1" applyFill="1" applyBorder="1" applyAlignment="1" applyProtection="1">
      <alignment horizontal="left"/>
      <protection locked="0"/>
    </xf>
    <xf numFmtId="173" fontId="2" fillId="5" borderId="8" xfId="3" applyNumberFormat="1" applyFont="1" applyFill="1" applyBorder="1" applyAlignment="1" applyProtection="1">
      <alignment horizontal="left"/>
      <protection locked="0"/>
    </xf>
    <xf numFmtId="167" fontId="29" fillId="5" borderId="6" xfId="0" applyNumberFormat="1" applyFont="1" applyFill="1" applyBorder="1" applyAlignment="1" applyProtection="1">
      <alignment horizontal="left"/>
      <protection locked="0"/>
    </xf>
    <xf numFmtId="167" fontId="29" fillId="5" borderId="8" xfId="0" applyNumberFormat="1" applyFont="1" applyFill="1" applyBorder="1" applyAlignment="1" applyProtection="1">
      <alignment horizontal="left"/>
      <protection locked="0"/>
    </xf>
    <xf numFmtId="3" fontId="29" fillId="5" borderId="6" xfId="0" applyNumberFormat="1" applyFont="1" applyFill="1" applyBorder="1" applyAlignment="1" applyProtection="1">
      <alignment horizontal="left"/>
      <protection locked="0"/>
    </xf>
    <xf numFmtId="3" fontId="29" fillId="5" borderId="7" xfId="0" applyNumberFormat="1" applyFont="1" applyFill="1" applyBorder="1" applyAlignment="1" applyProtection="1">
      <alignment horizontal="left"/>
      <protection locked="0"/>
    </xf>
    <xf numFmtId="3" fontId="29" fillId="5" borderId="8" xfId="0" applyNumberFormat="1" applyFont="1" applyFill="1" applyBorder="1" applyAlignment="1" applyProtection="1">
      <alignment horizontal="left"/>
      <protection locked="0"/>
    </xf>
    <xf numFmtId="0" fontId="29" fillId="5" borderId="121" xfId="0" applyFont="1" applyFill="1" applyBorder="1" applyAlignment="1" applyProtection="1">
      <alignment horizontal="left" vertical="center"/>
      <protection locked="0"/>
    </xf>
    <xf numFmtId="0" fontId="29" fillId="5" borderId="122" xfId="0" applyFont="1" applyFill="1" applyBorder="1" applyAlignment="1" applyProtection="1">
      <alignment horizontal="left" vertical="center"/>
      <protection locked="0"/>
    </xf>
    <xf numFmtId="0" fontId="2" fillId="5" borderId="122" xfId="0" applyFont="1" applyFill="1" applyBorder="1" applyAlignment="1" applyProtection="1">
      <alignment horizontal="left" vertical="center"/>
      <protection locked="0"/>
    </xf>
    <xf numFmtId="0" fontId="29" fillId="5" borderId="123" xfId="0" applyFont="1" applyFill="1" applyBorder="1" applyAlignment="1" applyProtection="1">
      <alignment horizontal="left" vertical="center"/>
      <protection locked="0"/>
    </xf>
    <xf numFmtId="0" fontId="2" fillId="0" borderId="6" xfId="0" applyFont="1" applyBorder="1" applyAlignment="1">
      <alignment horizontal="left"/>
    </xf>
    <xf numFmtId="14" fontId="29" fillId="0" borderId="7" xfId="0" applyNumberFormat="1" applyFont="1" applyBorder="1" applyAlignment="1" applyProtection="1">
      <alignment horizontal="left"/>
      <protection locked="0"/>
    </xf>
    <xf numFmtId="14" fontId="29" fillId="0" borderId="8" xfId="0" applyNumberFormat="1" applyFont="1" applyBorder="1" applyAlignment="1" applyProtection="1">
      <alignment horizontal="left"/>
      <protection locked="0"/>
    </xf>
    <xf numFmtId="170" fontId="29" fillId="0" borderId="6" xfId="0" applyNumberFormat="1" applyFont="1" applyBorder="1" applyAlignment="1" applyProtection="1">
      <alignment horizontal="left"/>
      <protection locked="0"/>
    </xf>
    <xf numFmtId="170" fontId="29" fillId="0" borderId="7" xfId="0" applyNumberFormat="1" applyFont="1" applyBorder="1" applyAlignment="1" applyProtection="1">
      <alignment horizontal="left"/>
      <protection locked="0"/>
    </xf>
    <xf numFmtId="14" fontId="2" fillId="0" borderId="7" xfId="3" applyNumberFormat="1" applyFont="1" applyBorder="1" applyAlignment="1" applyProtection="1">
      <alignment horizontal="left"/>
      <protection locked="0"/>
    </xf>
    <xf numFmtId="166" fontId="1" fillId="0" borderId="16" xfId="0" applyNumberFormat="1" applyFont="1" applyBorder="1" applyAlignment="1" applyProtection="1">
      <alignment horizontal="left"/>
      <protection hidden="1"/>
    </xf>
    <xf numFmtId="166" fontId="1" fillId="0" borderId="18" xfId="0" applyNumberFormat="1" applyFont="1" applyBorder="1" applyAlignment="1" applyProtection="1">
      <alignment horizontal="left"/>
      <protection hidden="1"/>
    </xf>
    <xf numFmtId="49" fontId="28" fillId="0" borderId="7" xfId="0" applyNumberFormat="1" applyFont="1" applyBorder="1" applyAlignment="1" applyProtection="1">
      <alignment horizontal="left"/>
      <protection locked="0"/>
    </xf>
    <xf numFmtId="0" fontId="29" fillId="0" borderId="7" xfId="0" applyFont="1" applyBorder="1" applyAlignment="1" applyProtection="1">
      <alignment horizontal="left"/>
      <protection locked="0"/>
    </xf>
    <xf numFmtId="0" fontId="21" fillId="0" borderId="0" xfId="3" applyFont="1" applyAlignment="1">
      <alignment horizontal="left" vertical="top" wrapText="1"/>
    </xf>
    <xf numFmtId="0" fontId="2" fillId="0" borderId="7" xfId="3" applyFont="1" applyBorder="1" applyAlignment="1" applyProtection="1">
      <alignment horizontal="left" vertical="top"/>
      <protection locked="0"/>
    </xf>
    <xf numFmtId="0" fontId="2" fillId="0" borderId="8" xfId="3" applyFont="1" applyBorder="1" applyAlignment="1" applyProtection="1">
      <alignment horizontal="left" vertical="top"/>
      <protection locked="0"/>
    </xf>
    <xf numFmtId="0" fontId="29" fillId="0" borderId="6" xfId="0" applyFont="1" applyBorder="1" applyAlignment="1" applyProtection="1">
      <alignment horizontal="left"/>
      <protection locked="0"/>
    </xf>
    <xf numFmtId="0" fontId="29" fillId="0" borderId="8" xfId="0" applyFont="1" applyBorder="1" applyAlignment="1" applyProtection="1">
      <alignment horizontal="left"/>
      <protection locked="0"/>
    </xf>
    <xf numFmtId="0" fontId="24" fillId="0" borderId="7" xfId="3" applyFont="1" applyBorder="1" applyAlignment="1">
      <alignment horizontal="left" vertical="top"/>
    </xf>
    <xf numFmtId="0" fontId="24" fillId="0" borderId="8" xfId="3" applyFont="1" applyBorder="1" applyAlignment="1">
      <alignment horizontal="left" vertical="top"/>
    </xf>
    <xf numFmtId="0" fontId="0" fillId="0" borderId="0" xfId="0" applyAlignment="1">
      <alignment horizontal="left" wrapText="1"/>
    </xf>
    <xf numFmtId="0" fontId="18" fillId="0" borderId="0" xfId="3" applyFont="1" applyAlignment="1">
      <alignment horizontal="left" vertical="top" wrapText="1"/>
    </xf>
    <xf numFmtId="0" fontId="3" fillId="0" borderId="0" xfId="3" applyFont="1" applyAlignment="1">
      <alignment horizontal="left" wrapText="1"/>
    </xf>
    <xf numFmtId="0" fontId="3" fillId="0" borderId="0" xfId="3" applyFont="1" applyAlignment="1">
      <alignment horizontal="left" vertical="top" wrapText="1"/>
    </xf>
    <xf numFmtId="0" fontId="3" fillId="0" borderId="0" xfId="6" applyFont="1" applyAlignment="1">
      <alignment horizontal="left" vertical="top" wrapText="1"/>
    </xf>
    <xf numFmtId="0" fontId="3" fillId="0" borderId="0" xfId="6" applyFont="1" applyAlignment="1">
      <alignment horizontal="left" vertical="center" wrapText="1"/>
    </xf>
    <xf numFmtId="0" fontId="14" fillId="0" borderId="0" xfId="6" applyFont="1" applyAlignment="1">
      <alignment horizontal="left" vertical="center"/>
    </xf>
    <xf numFmtId="1" fontId="16" fillId="5" borderId="102" xfId="0" applyNumberFormat="1" applyFont="1" applyFill="1" applyBorder="1" applyAlignment="1" applyProtection="1">
      <alignment horizontal="center" vertical="center" wrapText="1"/>
      <protection locked="0"/>
    </xf>
    <xf numFmtId="0" fontId="23" fillId="4" borderId="98" xfId="0" applyFont="1" applyFill="1" applyBorder="1" applyAlignment="1" applyProtection="1">
      <alignment horizontal="center" vertical="center" wrapText="1"/>
      <protection hidden="1"/>
    </xf>
    <xf numFmtId="0" fontId="23" fillId="4" borderId="21" xfId="0" applyFont="1" applyFill="1" applyBorder="1" applyAlignment="1" applyProtection="1">
      <alignment horizontal="center" vertical="center" wrapText="1"/>
      <protection hidden="1"/>
    </xf>
    <xf numFmtId="0" fontId="23" fillId="4" borderId="132" xfId="0" applyFont="1" applyFill="1" applyBorder="1" applyAlignment="1" applyProtection="1">
      <alignment horizontal="center" vertical="center" wrapText="1"/>
      <protection hidden="1"/>
    </xf>
    <xf numFmtId="3" fontId="16" fillId="5" borderId="99" xfId="0" applyNumberFormat="1" applyFont="1" applyFill="1" applyBorder="1" applyAlignment="1" applyProtection="1">
      <alignment horizontal="center" vertical="center" wrapText="1"/>
      <protection locked="0"/>
    </xf>
    <xf numFmtId="3" fontId="16" fillId="5" borderId="80" xfId="0" applyNumberFormat="1" applyFont="1" applyFill="1" applyBorder="1" applyAlignment="1" applyProtection="1">
      <alignment horizontal="center" vertical="center" wrapText="1"/>
      <protection locked="0"/>
    </xf>
    <xf numFmtId="3" fontId="16" fillId="5" borderId="108" xfId="0" applyNumberFormat="1" applyFont="1" applyFill="1" applyBorder="1" applyAlignment="1" applyProtection="1">
      <alignment horizontal="center" vertical="center" wrapText="1"/>
      <protection locked="0"/>
    </xf>
    <xf numFmtId="3" fontId="16" fillId="5" borderId="103" xfId="0" applyNumberFormat="1" applyFont="1" applyFill="1" applyBorder="1" applyAlignment="1" applyProtection="1">
      <alignment horizontal="center" vertical="center" wrapText="1"/>
      <protection locked="0"/>
    </xf>
    <xf numFmtId="3" fontId="16" fillId="5" borderId="101" xfId="0" applyNumberFormat="1" applyFont="1" applyFill="1" applyBorder="1" applyAlignment="1" applyProtection="1">
      <alignment horizontal="center" vertical="center" wrapText="1"/>
      <protection locked="0"/>
    </xf>
    <xf numFmtId="3" fontId="16" fillId="5" borderId="102" xfId="0" applyNumberFormat="1" applyFont="1" applyFill="1" applyBorder="1" applyAlignment="1" applyProtection="1">
      <alignment horizontal="center" vertical="center" wrapText="1"/>
      <protection locked="0"/>
    </xf>
    <xf numFmtId="3" fontId="16" fillId="5" borderId="148" xfId="0" applyNumberFormat="1" applyFont="1" applyFill="1" applyBorder="1" applyAlignment="1" applyProtection="1">
      <alignment horizontal="center" vertical="center" wrapText="1"/>
      <protection locked="0"/>
    </xf>
    <xf numFmtId="3" fontId="16" fillId="5" borderId="49" xfId="0" applyNumberFormat="1" applyFont="1" applyFill="1" applyBorder="1" applyAlignment="1" applyProtection="1">
      <alignment horizontal="center" vertical="center" wrapText="1"/>
      <protection locked="0"/>
    </xf>
    <xf numFmtId="0" fontId="30" fillId="0" borderId="14" xfId="0" applyFont="1" applyBorder="1" applyAlignment="1" applyProtection="1">
      <alignment horizontal="left" vertical="center" wrapText="1"/>
      <protection hidden="1"/>
    </xf>
    <xf numFmtId="0" fontId="30" fillId="0" borderId="0" xfId="0" applyFont="1" applyAlignment="1" applyProtection="1">
      <alignment horizontal="left" vertical="center" wrapText="1"/>
      <protection hidden="1"/>
    </xf>
    <xf numFmtId="0" fontId="30" fillId="0" borderId="15" xfId="0" applyFont="1" applyBorder="1" applyAlignment="1" applyProtection="1">
      <alignment horizontal="left" vertical="center" wrapText="1"/>
      <protection hidden="1"/>
    </xf>
    <xf numFmtId="0" fontId="30" fillId="0" borderId="28" xfId="0" applyFont="1" applyBorder="1" applyAlignment="1" applyProtection="1">
      <alignment horizontal="left" vertical="center" wrapText="1"/>
      <protection hidden="1"/>
    </xf>
    <xf numFmtId="1" fontId="16" fillId="5" borderId="80" xfId="0" applyNumberFormat="1" applyFont="1" applyFill="1" applyBorder="1" applyAlignment="1" applyProtection="1">
      <alignment horizontal="center" vertical="center" wrapText="1"/>
      <protection locked="0"/>
    </xf>
    <xf numFmtId="1" fontId="16" fillId="5" borderId="103" xfId="0" applyNumberFormat="1" applyFont="1" applyFill="1" applyBorder="1" applyAlignment="1" applyProtection="1">
      <alignment horizontal="center" vertical="center" wrapText="1"/>
      <protection locked="0"/>
    </xf>
    <xf numFmtId="0" fontId="23" fillId="4" borderId="48" xfId="0" applyFont="1" applyFill="1" applyBorder="1" applyAlignment="1" applyProtection="1">
      <alignment horizontal="center" vertical="center" wrapText="1"/>
      <protection hidden="1"/>
    </xf>
    <xf numFmtId="0" fontId="23" fillId="4" borderId="94" xfId="0" applyFont="1" applyFill="1" applyBorder="1" applyAlignment="1" applyProtection="1">
      <alignment horizontal="center" vertical="center" wrapText="1"/>
      <protection hidden="1"/>
    </xf>
    <xf numFmtId="0" fontId="16" fillId="5" borderId="139" xfId="0" applyFont="1" applyFill="1" applyBorder="1" applyAlignment="1" applyProtection="1">
      <alignment horizontal="center" vertical="center" wrapText="1"/>
      <protection locked="0"/>
    </xf>
    <xf numFmtId="0" fontId="16" fillId="5" borderId="146" xfId="0" applyFont="1" applyFill="1" applyBorder="1" applyAlignment="1" applyProtection="1">
      <alignment horizontal="center" vertical="center" wrapText="1"/>
      <protection locked="0"/>
    </xf>
    <xf numFmtId="0" fontId="16" fillId="5" borderId="105" xfId="0" applyFont="1" applyFill="1" applyBorder="1" applyAlignment="1" applyProtection="1">
      <alignment horizontal="center" vertical="center" wrapText="1"/>
      <protection locked="0"/>
    </xf>
    <xf numFmtId="0" fontId="16" fillId="5" borderId="106" xfId="0" applyFont="1" applyFill="1" applyBorder="1" applyAlignment="1" applyProtection="1">
      <alignment horizontal="center" vertical="center" wrapText="1"/>
      <protection locked="0"/>
    </xf>
    <xf numFmtId="0" fontId="16" fillId="5" borderId="78" xfId="0" applyFont="1" applyFill="1" applyBorder="1" applyAlignment="1" applyProtection="1">
      <alignment horizontal="center" vertical="center" wrapText="1"/>
      <protection locked="0"/>
    </xf>
    <xf numFmtId="0" fontId="16" fillId="5" borderId="147" xfId="0" applyFont="1" applyFill="1" applyBorder="1" applyAlignment="1" applyProtection="1">
      <alignment horizontal="center" vertical="center" wrapText="1"/>
      <protection locked="0"/>
    </xf>
    <xf numFmtId="0" fontId="30" fillId="0" borderId="62" xfId="0" applyFont="1" applyBorder="1" applyAlignment="1" applyProtection="1">
      <alignment horizontal="left" vertical="center"/>
      <protection hidden="1"/>
    </xf>
    <xf numFmtId="0" fontId="30" fillId="0" borderId="30" xfId="0" applyFont="1" applyBorder="1" applyAlignment="1" applyProtection="1">
      <alignment horizontal="left" vertical="center"/>
      <protection hidden="1"/>
    </xf>
    <xf numFmtId="0" fontId="30" fillId="0" borderId="31" xfId="0" applyFont="1" applyBorder="1" applyAlignment="1" applyProtection="1">
      <alignment horizontal="left" vertical="center"/>
      <protection hidden="1"/>
    </xf>
    <xf numFmtId="0" fontId="23" fillId="4" borderId="95" xfId="0" applyFont="1" applyFill="1" applyBorder="1" applyAlignment="1" applyProtection="1">
      <alignment horizontal="center" vertical="center" wrapText="1"/>
      <protection hidden="1"/>
    </xf>
    <xf numFmtId="0" fontId="23" fillId="4" borderId="96" xfId="0" applyFont="1" applyFill="1" applyBorder="1" applyAlignment="1" applyProtection="1">
      <alignment horizontal="center" vertical="center" wrapText="1"/>
      <protection hidden="1"/>
    </xf>
    <xf numFmtId="0" fontId="23" fillId="4" borderId="97" xfId="0" applyFont="1" applyFill="1" applyBorder="1" applyAlignment="1" applyProtection="1">
      <alignment horizontal="center" vertical="center" wrapText="1"/>
      <protection hidden="1"/>
    </xf>
    <xf numFmtId="0" fontId="16" fillId="5" borderId="14" xfId="0" applyFont="1" applyFill="1" applyBorder="1" applyAlignment="1" applyProtection="1">
      <alignment horizontal="left" vertical="top" wrapText="1"/>
      <protection locked="0"/>
    </xf>
    <xf numFmtId="0" fontId="16" fillId="5" borderId="0" xfId="0" applyFont="1" applyFill="1" applyAlignment="1" applyProtection="1">
      <alignment horizontal="left" vertical="top" wrapText="1"/>
      <protection locked="0"/>
    </xf>
    <xf numFmtId="0" fontId="16" fillId="5" borderId="107" xfId="0" applyFont="1" applyFill="1" applyBorder="1" applyAlignment="1" applyProtection="1">
      <alignment horizontal="left" vertical="top" wrapText="1"/>
      <protection locked="0"/>
    </xf>
    <xf numFmtId="0" fontId="16" fillId="5" borderId="29" xfId="0" applyFont="1" applyFill="1" applyBorder="1" applyAlignment="1" applyProtection="1">
      <alignment horizontal="left" vertical="top" wrapText="1"/>
      <protection locked="0"/>
    </xf>
    <xf numFmtId="0" fontId="16" fillId="5" borderId="135" xfId="0" applyFont="1" applyFill="1" applyBorder="1" applyAlignment="1" applyProtection="1">
      <alignment horizontal="left" vertical="top" wrapText="1"/>
      <protection locked="0"/>
    </xf>
    <xf numFmtId="3" fontId="16" fillId="5" borderId="145" xfId="0" applyNumberFormat="1" applyFont="1" applyFill="1" applyBorder="1" applyAlignment="1" applyProtection="1">
      <alignment horizontal="center" vertical="center" wrapText="1"/>
      <protection locked="0"/>
    </xf>
    <xf numFmtId="3" fontId="16" fillId="5" borderId="39" xfId="0" applyNumberFormat="1" applyFont="1" applyFill="1" applyBorder="1" applyAlignment="1" applyProtection="1">
      <alignment horizontal="center" vertical="center" wrapText="1"/>
      <protection locked="0"/>
    </xf>
    <xf numFmtId="3" fontId="16" fillId="5" borderId="40" xfId="0" applyNumberFormat="1" applyFont="1" applyFill="1" applyBorder="1" applyAlignment="1" applyProtection="1">
      <alignment horizontal="center" vertical="center" wrapText="1"/>
      <protection locked="0"/>
    </xf>
    <xf numFmtId="3" fontId="16" fillId="5" borderId="109" xfId="0" applyNumberFormat="1" applyFont="1" applyFill="1" applyBorder="1" applyAlignment="1" applyProtection="1">
      <alignment horizontal="center" vertical="center" wrapText="1"/>
      <protection locked="0"/>
    </xf>
    <xf numFmtId="3" fontId="16" fillId="5" borderId="75" xfId="0" applyNumberFormat="1" applyFont="1" applyFill="1" applyBorder="1" applyAlignment="1" applyProtection="1">
      <alignment horizontal="center" vertical="center" wrapText="1"/>
      <protection locked="0"/>
    </xf>
    <xf numFmtId="0" fontId="23" fillId="4" borderId="125" xfId="0" applyFont="1" applyFill="1" applyBorder="1" applyAlignment="1" applyProtection="1">
      <alignment horizontal="center" vertical="center" wrapText="1"/>
      <protection hidden="1"/>
    </xf>
    <xf numFmtId="3" fontId="16" fillId="5" borderId="76" xfId="0" applyNumberFormat="1" applyFont="1" applyFill="1" applyBorder="1" applyAlignment="1" applyProtection="1">
      <alignment horizontal="center" vertical="center" wrapText="1"/>
      <protection locked="0"/>
    </xf>
    <xf numFmtId="3" fontId="16" fillId="5" borderId="77" xfId="0" applyNumberFormat="1" applyFont="1" applyFill="1" applyBorder="1" applyAlignment="1" applyProtection="1">
      <alignment horizontal="center" vertical="center" wrapText="1"/>
      <protection locked="0"/>
    </xf>
    <xf numFmtId="3" fontId="16" fillId="5" borderId="74" xfId="0" applyNumberFormat="1" applyFont="1" applyFill="1" applyBorder="1" applyAlignment="1" applyProtection="1">
      <alignment horizontal="center" vertical="center" wrapText="1"/>
      <protection locked="0"/>
    </xf>
    <xf numFmtId="3" fontId="16" fillId="5" borderId="79" xfId="0" applyNumberFormat="1" applyFont="1" applyFill="1" applyBorder="1" applyAlignment="1" applyProtection="1">
      <alignment horizontal="center" vertical="center" wrapText="1"/>
      <protection locked="0"/>
    </xf>
    <xf numFmtId="0" fontId="23" fillId="4" borderId="143" xfId="0" applyFont="1" applyFill="1" applyBorder="1" applyAlignment="1" applyProtection="1">
      <alignment horizontal="center" vertical="center" wrapText="1"/>
      <protection hidden="1"/>
    </xf>
    <xf numFmtId="0" fontId="23" fillId="4" borderId="144" xfId="0" applyFont="1" applyFill="1" applyBorder="1" applyAlignment="1" applyProtection="1">
      <alignment horizontal="center" vertical="center" wrapText="1"/>
      <protection hidden="1"/>
    </xf>
    <xf numFmtId="0" fontId="23" fillId="4" borderId="20" xfId="0" applyFont="1" applyFill="1" applyBorder="1" applyAlignment="1" applyProtection="1">
      <alignment horizontal="center" vertical="center" wrapText="1"/>
      <protection hidden="1"/>
    </xf>
    <xf numFmtId="1" fontId="16" fillId="5" borderId="126" xfId="0" applyNumberFormat="1" applyFont="1" applyFill="1" applyBorder="1" applyAlignment="1" applyProtection="1">
      <alignment horizontal="center" vertical="center" wrapText="1"/>
      <protection locked="0"/>
    </xf>
    <xf numFmtId="1" fontId="16" fillId="5" borderId="127" xfId="0" applyNumberFormat="1" applyFont="1" applyFill="1" applyBorder="1" applyAlignment="1" applyProtection="1">
      <alignment horizontal="center" vertical="center" wrapText="1"/>
      <protection locked="0"/>
    </xf>
    <xf numFmtId="1" fontId="16" fillId="5" borderId="101" xfId="0" applyNumberFormat="1" applyFont="1" applyFill="1" applyBorder="1" applyAlignment="1" applyProtection="1">
      <alignment horizontal="center" vertical="center" wrapText="1"/>
      <protection locked="0"/>
    </xf>
    <xf numFmtId="1" fontId="16" fillId="5" borderId="108" xfId="0" applyNumberFormat="1" applyFont="1" applyFill="1" applyBorder="1" applyAlignment="1" applyProtection="1">
      <alignment horizontal="center" vertical="center" wrapText="1"/>
      <protection locked="0"/>
    </xf>
    <xf numFmtId="0" fontId="23" fillId="4" borderId="124" xfId="0" applyFont="1" applyFill="1" applyBorder="1" applyAlignment="1" applyProtection="1">
      <alignment horizontal="center" vertical="center" wrapText="1"/>
      <protection hidden="1"/>
    </xf>
    <xf numFmtId="3" fontId="11" fillId="0" borderId="19" xfId="0" applyNumberFormat="1" applyFont="1" applyBorder="1" applyAlignment="1" applyProtection="1">
      <alignment horizontal="left" vertical="center" indent="1"/>
      <protection hidden="1"/>
    </xf>
    <xf numFmtId="3" fontId="11" fillId="0" borderId="135" xfId="0" applyNumberFormat="1" applyFont="1" applyBorder="1" applyAlignment="1" applyProtection="1">
      <alignment horizontal="left" vertical="center" indent="1"/>
      <protection hidden="1"/>
    </xf>
    <xf numFmtId="0" fontId="11" fillId="0" borderId="13" xfId="0" applyFont="1" applyBorder="1" applyAlignment="1" applyProtection="1">
      <alignment horizontal="right" vertical="center" wrapText="1"/>
      <protection hidden="1"/>
    </xf>
    <xf numFmtId="0" fontId="11" fillId="0" borderId="29" xfId="0" applyFont="1" applyBorder="1" applyAlignment="1" applyProtection="1">
      <alignment horizontal="right" vertical="center" wrapText="1"/>
      <protection hidden="1"/>
    </xf>
    <xf numFmtId="0" fontId="23" fillId="4" borderId="137" xfId="0" applyFont="1" applyFill="1" applyBorder="1" applyAlignment="1" applyProtection="1">
      <alignment horizontal="center" vertical="center" wrapText="1"/>
      <protection hidden="1"/>
    </xf>
    <xf numFmtId="0" fontId="23" fillId="4" borderId="138" xfId="0" applyFont="1" applyFill="1" applyBorder="1" applyAlignment="1" applyProtection="1">
      <alignment horizontal="center" vertical="center" wrapText="1"/>
      <protection hidden="1"/>
    </xf>
    <xf numFmtId="3" fontId="10" fillId="0" borderId="67" xfId="5" applyNumberFormat="1" applyFont="1" applyBorder="1" applyAlignment="1" applyProtection="1">
      <alignment horizontal="center" vertical="center"/>
      <protection hidden="1"/>
    </xf>
    <xf numFmtId="3" fontId="10" fillId="0" borderId="68" xfId="5" applyNumberFormat="1" applyFont="1" applyBorder="1" applyAlignment="1" applyProtection="1">
      <alignment horizontal="center" vertical="center"/>
      <protection hidden="1"/>
    </xf>
    <xf numFmtId="3" fontId="10" fillId="0" borderId="69" xfId="5" applyNumberFormat="1" applyFont="1" applyBorder="1" applyAlignment="1" applyProtection="1">
      <alignment horizontal="center" vertical="center"/>
      <protection hidden="1"/>
    </xf>
    <xf numFmtId="3" fontId="10" fillId="0" borderId="70" xfId="5" applyNumberFormat="1" applyFont="1" applyBorder="1" applyAlignment="1" applyProtection="1">
      <alignment horizontal="center" vertical="center"/>
      <protection hidden="1"/>
    </xf>
    <xf numFmtId="0" fontId="0" fillId="15" borderId="103" xfId="0" applyFill="1" applyBorder="1" applyAlignment="1" applyProtection="1">
      <alignment horizontal="center"/>
      <protection hidden="1"/>
    </xf>
    <xf numFmtId="1" fontId="0" fillId="16" borderId="116" xfId="0" applyNumberFormat="1" applyFill="1" applyBorder="1" applyAlignment="1" applyProtection="1">
      <alignment horizontal="center"/>
      <protection hidden="1"/>
    </xf>
    <xf numFmtId="1" fontId="0" fillId="18" borderId="25" xfId="0" applyNumberFormat="1" applyFill="1" applyBorder="1" applyAlignment="1" applyProtection="1">
      <alignment horizontal="center"/>
      <protection hidden="1"/>
    </xf>
    <xf numFmtId="0" fontId="0" fillId="20" borderId="105" xfId="0" applyFill="1" applyBorder="1" applyAlignment="1" applyProtection="1">
      <alignment horizontal="left" indent="1"/>
      <protection hidden="1"/>
    </xf>
    <xf numFmtId="0" fontId="0" fillId="20" borderId="111" xfId="0" applyFill="1" applyBorder="1" applyAlignment="1" applyProtection="1">
      <alignment horizontal="left" indent="1"/>
      <protection hidden="1"/>
    </xf>
    <xf numFmtId="0" fontId="0" fillId="20" borderId="106" xfId="0" applyFill="1" applyBorder="1" applyAlignment="1" applyProtection="1">
      <alignment horizontal="left" indent="1"/>
      <protection hidden="1"/>
    </xf>
    <xf numFmtId="0" fontId="61" fillId="15" borderId="105" xfId="0" applyFont="1" applyFill="1" applyBorder="1" applyAlignment="1" applyProtection="1">
      <alignment horizontal="left" wrapText="1"/>
      <protection hidden="1"/>
    </xf>
    <xf numFmtId="0" fontId="61" fillId="15" borderId="111" xfId="0" applyFont="1" applyFill="1" applyBorder="1" applyAlignment="1" applyProtection="1">
      <alignment horizontal="left" wrapText="1"/>
      <protection hidden="1"/>
    </xf>
    <xf numFmtId="0" fontId="61" fillId="15" borderId="106" xfId="0" applyFont="1" applyFill="1" applyBorder="1" applyAlignment="1" applyProtection="1">
      <alignment horizontal="left" wrapText="1"/>
      <protection hidden="1"/>
    </xf>
    <xf numFmtId="0" fontId="0" fillId="16" borderId="116" xfId="0" applyFill="1" applyBorder="1" applyAlignment="1" applyProtection="1">
      <alignment horizontal="center"/>
      <protection hidden="1"/>
    </xf>
    <xf numFmtId="1" fontId="0" fillId="16" borderId="25" xfId="0" applyNumberFormat="1" applyFill="1" applyBorder="1" applyAlignment="1" applyProtection="1">
      <alignment horizontal="center"/>
      <protection hidden="1"/>
    </xf>
    <xf numFmtId="1" fontId="0" fillId="16" borderId="122" xfId="0" applyNumberFormat="1" applyFill="1" applyBorder="1" applyAlignment="1" applyProtection="1">
      <alignment horizontal="center"/>
      <protection hidden="1"/>
    </xf>
    <xf numFmtId="1" fontId="0" fillId="0" borderId="60" xfId="0" applyNumberFormat="1" applyBorder="1" applyAlignment="1" applyProtection="1">
      <alignment horizontal="left"/>
      <protection locked="0"/>
    </xf>
    <xf numFmtId="0" fontId="2" fillId="0" borderId="84" xfId="0" applyFont="1" applyBorder="1" applyAlignment="1" applyProtection="1">
      <alignment horizontal="left" vertical="top" wrapText="1"/>
      <protection hidden="1"/>
    </xf>
    <xf numFmtId="0" fontId="2" fillId="0" borderId="85" xfId="0" applyFont="1" applyBorder="1" applyAlignment="1" applyProtection="1">
      <alignment horizontal="left" vertical="top" wrapText="1"/>
      <protection hidden="1"/>
    </xf>
    <xf numFmtId="14" fontId="0" fillId="0" borderId="60" xfId="0" applyNumberFormat="1" applyBorder="1" applyAlignment="1" applyProtection="1">
      <alignment horizontal="left"/>
      <protection locked="0"/>
    </xf>
    <xf numFmtId="0" fontId="0" fillId="17" borderId="105" xfId="0" applyFill="1" applyBorder="1" applyAlignment="1" applyProtection="1">
      <alignment horizontal="center" vertical="center"/>
      <protection locked="0"/>
    </xf>
    <xf numFmtId="0" fontId="0" fillId="17" borderId="111" xfId="0" applyFill="1" applyBorder="1" applyAlignment="1" applyProtection="1">
      <alignment horizontal="center" vertical="center"/>
      <protection locked="0"/>
    </xf>
    <xf numFmtId="0" fontId="0" fillId="17" borderId="106" xfId="0" applyFill="1" applyBorder="1" applyAlignment="1" applyProtection="1">
      <alignment horizontal="center" vertical="center"/>
      <protection locked="0"/>
    </xf>
    <xf numFmtId="0" fontId="0" fillId="17" borderId="103" xfId="0" applyFill="1" applyBorder="1" applyAlignment="1" applyProtection="1">
      <alignment horizontal="center" vertical="center"/>
      <protection locked="0"/>
    </xf>
    <xf numFmtId="1" fontId="0" fillId="16" borderId="103" xfId="0" applyNumberFormat="1" applyFill="1" applyBorder="1" applyAlignment="1" applyProtection="1">
      <alignment horizontal="center" vertical="center"/>
      <protection hidden="1"/>
    </xf>
    <xf numFmtId="0" fontId="1" fillId="11" borderId="92" xfId="10" applyFont="1" applyFill="1" applyBorder="1" applyAlignment="1" applyProtection="1">
      <alignment horizontal="right" vertical="center"/>
      <protection hidden="1"/>
    </xf>
    <xf numFmtId="0" fontId="1" fillId="11" borderId="80" xfId="10" applyFont="1" applyFill="1" applyBorder="1" applyAlignment="1" applyProtection="1">
      <alignment horizontal="right" vertical="center"/>
      <protection hidden="1"/>
    </xf>
    <xf numFmtId="0" fontId="1" fillId="5" borderId="80" xfId="10" applyFont="1" applyFill="1" applyBorder="1" applyAlignment="1" applyProtection="1">
      <alignment horizontal="left" vertical="center"/>
      <protection locked="0"/>
    </xf>
    <xf numFmtId="14" fontId="1" fillId="5" borderId="73" xfId="10" applyNumberFormat="1" applyFont="1" applyFill="1" applyBorder="1" applyAlignment="1" applyProtection="1">
      <alignment horizontal="left" vertical="center"/>
      <protection locked="0"/>
    </xf>
    <xf numFmtId="14" fontId="1" fillId="5" borderId="81" xfId="10" applyNumberFormat="1" applyFont="1" applyFill="1" applyBorder="1" applyAlignment="1" applyProtection="1">
      <alignment horizontal="left" vertical="center"/>
      <protection locked="0"/>
    </xf>
    <xf numFmtId="14" fontId="1" fillId="5" borderId="82" xfId="10" applyNumberFormat="1" applyFont="1" applyFill="1" applyBorder="1" applyAlignment="1" applyProtection="1">
      <alignment horizontal="left" vertical="center"/>
      <protection locked="0"/>
    </xf>
    <xf numFmtId="0" fontId="1" fillId="0" borderId="16" xfId="10" applyFont="1" applyBorder="1" applyAlignment="1" applyProtection="1">
      <alignment horizontal="left" vertical="center"/>
      <protection hidden="1"/>
    </xf>
    <xf numFmtId="0" fontId="1" fillId="0" borderId="17" xfId="10" applyFont="1" applyBorder="1" applyAlignment="1" applyProtection="1">
      <alignment horizontal="left" vertical="center"/>
      <protection hidden="1"/>
    </xf>
    <xf numFmtId="0" fontId="1" fillId="0" borderId="83" xfId="10" applyFont="1" applyBorder="1" applyAlignment="1" applyProtection="1">
      <alignment horizontal="left" vertical="center"/>
      <protection hidden="1"/>
    </xf>
    <xf numFmtId="0" fontId="1" fillId="11" borderId="18" xfId="10" applyFont="1" applyFill="1" applyBorder="1" applyAlignment="1" applyProtection="1">
      <alignment horizontal="right" vertical="center"/>
      <protection hidden="1"/>
    </xf>
    <xf numFmtId="0" fontId="1" fillId="11" borderId="1" xfId="10" applyFont="1" applyFill="1" applyBorder="1" applyAlignment="1" applyProtection="1">
      <alignment horizontal="right" vertical="center"/>
      <protection hidden="1"/>
    </xf>
    <xf numFmtId="0" fontId="1" fillId="0" borderId="18" xfId="10" applyFont="1" applyBorder="1" applyAlignment="1" applyProtection="1">
      <alignment horizontal="left" vertical="center"/>
      <protection hidden="1"/>
    </xf>
    <xf numFmtId="0" fontId="1" fillId="11" borderId="23" xfId="10" applyFont="1" applyFill="1" applyBorder="1" applyAlignment="1" applyProtection="1">
      <alignment horizontal="right" vertical="center"/>
      <protection hidden="1"/>
    </xf>
    <xf numFmtId="0" fontId="1" fillId="11" borderId="10" xfId="10" applyFont="1" applyFill="1" applyBorder="1" applyAlignment="1" applyProtection="1">
      <alignment horizontal="right" vertical="center"/>
      <protection hidden="1"/>
    </xf>
    <xf numFmtId="0" fontId="1" fillId="11" borderId="16" xfId="10" applyFont="1" applyFill="1" applyBorder="1" applyAlignment="1" applyProtection="1">
      <alignment horizontal="right" vertical="center"/>
      <protection hidden="1"/>
    </xf>
    <xf numFmtId="0" fontId="1" fillId="0" borderId="93" xfId="10" applyFont="1" applyBorder="1" applyAlignment="1" applyProtection="1">
      <alignment horizontal="center" vertical="center"/>
      <protection locked="0"/>
    </xf>
    <xf numFmtId="0" fontId="1" fillId="0" borderId="60" xfId="10" applyFont="1" applyBorder="1" applyAlignment="1" applyProtection="1">
      <alignment horizontal="center" vertical="center"/>
      <protection locked="0"/>
    </xf>
    <xf numFmtId="0" fontId="1" fillId="0" borderId="65" xfId="10" applyFont="1" applyBorder="1" applyAlignment="1" applyProtection="1">
      <alignment horizontal="center" vertical="center"/>
      <protection locked="0"/>
    </xf>
    <xf numFmtId="0" fontId="58" fillId="0" borderId="0" xfId="10" applyFont="1" applyAlignment="1" applyProtection="1">
      <alignment horizontal="center" vertical="center"/>
      <protection hidden="1"/>
    </xf>
    <xf numFmtId="0" fontId="0" fillId="13" borderId="105" xfId="0" applyFill="1" applyBorder="1" applyAlignment="1" applyProtection="1">
      <alignment horizontal="center" wrapText="1"/>
      <protection hidden="1"/>
    </xf>
    <xf numFmtId="0" fontId="0" fillId="13" borderId="111" xfId="0" applyFill="1" applyBorder="1" applyAlignment="1" applyProtection="1">
      <alignment horizontal="center" wrapText="1"/>
      <protection hidden="1"/>
    </xf>
    <xf numFmtId="0" fontId="0" fillId="13" borderId="106" xfId="0" applyFill="1" applyBorder="1" applyAlignment="1" applyProtection="1">
      <alignment horizontal="center" wrapText="1"/>
      <protection hidden="1"/>
    </xf>
    <xf numFmtId="0" fontId="0" fillId="13" borderId="103" xfId="0" applyFill="1" applyBorder="1" applyAlignment="1" applyProtection="1">
      <alignment horizontal="center" wrapText="1"/>
      <protection hidden="1"/>
    </xf>
    <xf numFmtId="0" fontId="0" fillId="15" borderId="103" xfId="0" applyFill="1" applyBorder="1" applyAlignment="1" applyProtection="1">
      <alignment horizontal="center" wrapText="1"/>
      <protection hidden="1"/>
    </xf>
    <xf numFmtId="0" fontId="0" fillId="18" borderId="25" xfId="0" applyFill="1" applyBorder="1" applyAlignment="1" applyProtection="1">
      <alignment horizontal="center"/>
      <protection hidden="1"/>
    </xf>
    <xf numFmtId="0" fontId="0" fillId="16" borderId="25" xfId="0" applyFill="1" applyBorder="1" applyAlignment="1" applyProtection="1">
      <alignment horizontal="center"/>
      <protection hidden="1"/>
    </xf>
    <xf numFmtId="0" fontId="0" fillId="16" borderId="122" xfId="0" applyFill="1" applyBorder="1" applyAlignment="1" applyProtection="1">
      <alignment horizontal="center"/>
      <protection hidden="1"/>
    </xf>
    <xf numFmtId="0" fontId="2" fillId="10" borderId="0" xfId="10" applyFill="1" applyAlignment="1" applyProtection="1">
      <alignment horizontal="left" vertical="top" wrapText="1"/>
      <protection hidden="1"/>
    </xf>
    <xf numFmtId="169" fontId="1" fillId="0" borderId="16" xfId="10" applyNumberFormat="1" applyFont="1" applyBorder="1" applyAlignment="1" applyProtection="1">
      <alignment horizontal="left" vertical="center"/>
      <protection hidden="1"/>
    </xf>
    <xf numFmtId="169" fontId="1" fillId="0" borderId="17" xfId="10" applyNumberFormat="1" applyFont="1" applyBorder="1" applyAlignment="1" applyProtection="1">
      <alignment horizontal="left" vertical="center"/>
      <protection hidden="1"/>
    </xf>
    <xf numFmtId="169" fontId="1" fillId="0" borderId="18" xfId="10" applyNumberFormat="1" applyFont="1" applyBorder="1" applyAlignment="1" applyProtection="1">
      <alignment horizontal="left" vertical="center"/>
      <protection hidden="1"/>
    </xf>
    <xf numFmtId="0" fontId="61" fillId="13" borderId="105" xfId="0" applyFont="1" applyFill="1" applyBorder="1" applyAlignment="1" applyProtection="1">
      <alignment horizontal="center"/>
      <protection hidden="1"/>
    </xf>
    <xf numFmtId="0" fontId="61" fillId="13" borderId="111" xfId="0" applyFont="1" applyFill="1" applyBorder="1" applyAlignment="1" applyProtection="1">
      <alignment horizontal="center"/>
      <protection hidden="1"/>
    </xf>
    <xf numFmtId="0" fontId="61" fillId="13" borderId="106" xfId="0" applyFont="1" applyFill="1" applyBorder="1" applyAlignment="1" applyProtection="1">
      <alignment horizontal="center"/>
      <protection hidden="1"/>
    </xf>
    <xf numFmtId="0" fontId="0" fillId="17" borderId="116" xfId="0" applyFill="1" applyBorder="1" applyAlignment="1" applyProtection="1">
      <alignment horizontal="center"/>
      <protection locked="0"/>
    </xf>
    <xf numFmtId="0" fontId="0" fillId="17" borderId="117" xfId="0" applyFill="1" applyBorder="1" applyAlignment="1" applyProtection="1">
      <alignment horizontal="center"/>
      <protection locked="0"/>
    </xf>
    <xf numFmtId="0" fontId="0" fillId="17" borderId="118" xfId="0" applyFill="1" applyBorder="1" applyAlignment="1" applyProtection="1">
      <alignment horizontal="center"/>
      <protection locked="0"/>
    </xf>
    <xf numFmtId="0" fontId="0" fillId="19" borderId="25" xfId="0" applyFill="1" applyBorder="1" applyAlignment="1" applyProtection="1">
      <alignment horizontal="center"/>
      <protection locked="0"/>
    </xf>
    <xf numFmtId="0" fontId="0" fillId="17" borderId="25" xfId="0" applyFill="1" applyBorder="1" applyAlignment="1" applyProtection="1">
      <alignment horizontal="center"/>
      <protection locked="0"/>
    </xf>
    <xf numFmtId="0" fontId="0" fillId="17" borderId="122" xfId="0" applyFill="1" applyBorder="1" applyAlignment="1" applyProtection="1">
      <alignment horizontal="center"/>
      <protection locked="0"/>
    </xf>
    <xf numFmtId="0" fontId="0" fillId="19" borderId="4" xfId="0" applyFill="1" applyBorder="1" applyAlignment="1" applyProtection="1">
      <alignment horizontal="center"/>
      <protection locked="0"/>
    </xf>
    <xf numFmtId="0" fontId="0" fillId="19" borderId="5" xfId="0" applyFill="1" applyBorder="1" applyAlignment="1" applyProtection="1">
      <alignment horizontal="center"/>
      <protection locked="0"/>
    </xf>
    <xf numFmtId="0" fontId="0" fillId="17" borderId="4" xfId="0" applyFill="1" applyBorder="1" applyAlignment="1" applyProtection="1">
      <alignment horizontal="center"/>
      <protection locked="0"/>
    </xf>
    <xf numFmtId="0" fontId="0" fillId="17" borderId="5" xfId="0" applyFill="1" applyBorder="1" applyAlignment="1" applyProtection="1">
      <alignment horizontal="center"/>
      <protection locked="0"/>
    </xf>
    <xf numFmtId="0" fontId="0" fillId="17" borderId="123" xfId="0" applyFill="1" applyBorder="1" applyAlignment="1" applyProtection="1">
      <alignment horizontal="center"/>
      <protection locked="0"/>
    </xf>
    <xf numFmtId="0" fontId="0" fillId="17" borderId="121" xfId="0" applyFill="1" applyBorder="1" applyAlignment="1" applyProtection="1">
      <alignment horizontal="center"/>
      <protection locked="0"/>
    </xf>
    <xf numFmtId="0" fontId="61" fillId="13" borderId="123" xfId="0" applyFont="1" applyFill="1" applyBorder="1" applyAlignment="1" applyProtection="1">
      <alignment horizontal="center"/>
      <protection hidden="1"/>
    </xf>
    <xf numFmtId="0" fontId="61" fillId="13" borderId="7" xfId="0" applyFont="1" applyFill="1" applyBorder="1" applyAlignment="1" applyProtection="1">
      <alignment horizontal="center"/>
      <protection hidden="1"/>
    </xf>
    <xf numFmtId="0" fontId="32" fillId="2" borderId="0" xfId="3" applyFont="1" applyFill="1" applyAlignment="1">
      <alignment vertical="top" wrapText="1"/>
    </xf>
    <xf numFmtId="0" fontId="32" fillId="2" borderId="14" xfId="10" applyFont="1" applyFill="1" applyBorder="1"/>
    <xf numFmtId="0" fontId="33" fillId="2" borderId="0" xfId="3" applyFont="1" applyFill="1" applyAlignment="1"/>
    <xf numFmtId="4" fontId="16" fillId="5" borderId="80" xfId="0" applyNumberFormat="1" applyFont="1" applyFill="1" applyBorder="1" applyAlignment="1" applyProtection="1">
      <alignment horizontal="center" vertical="center" wrapText="1"/>
      <protection locked="0"/>
    </xf>
    <xf numFmtId="4" fontId="16" fillId="5" borderId="103" xfId="0" applyNumberFormat="1" applyFont="1" applyFill="1" applyBorder="1" applyAlignment="1" applyProtection="1">
      <alignment horizontal="center" vertical="center" wrapText="1"/>
      <protection locked="0"/>
    </xf>
    <xf numFmtId="4" fontId="16" fillId="5" borderId="102" xfId="0" applyNumberFormat="1" applyFont="1" applyFill="1" applyBorder="1" applyAlignment="1" applyProtection="1">
      <alignment horizontal="center" vertical="center" wrapText="1"/>
      <protection locked="0"/>
    </xf>
    <xf numFmtId="3" fontId="16" fillId="5" borderId="149" xfId="0" applyNumberFormat="1" applyFont="1" applyFill="1" applyBorder="1" applyAlignment="1" applyProtection="1">
      <alignment horizontal="center" vertical="center" wrapText="1"/>
      <protection locked="0"/>
    </xf>
    <xf numFmtId="3" fontId="16" fillId="5" borderId="150" xfId="0" applyNumberFormat="1" applyFont="1" applyFill="1" applyBorder="1" applyAlignment="1" applyProtection="1">
      <alignment horizontal="center" vertical="center" wrapText="1"/>
      <protection locked="0"/>
    </xf>
    <xf numFmtId="3" fontId="16" fillId="5" borderId="151" xfId="0" applyNumberFormat="1" applyFont="1" applyFill="1" applyBorder="1" applyAlignment="1" applyProtection="1">
      <alignment horizontal="center" vertical="center" wrapText="1"/>
      <protection locked="0"/>
    </xf>
    <xf numFmtId="0" fontId="20" fillId="0" borderId="0" xfId="3" applyFont="1" applyAlignment="1">
      <alignment horizontal="left" wrapText="1"/>
    </xf>
    <xf numFmtId="0" fontId="2" fillId="0" borderId="0" xfId="6" applyAlignment="1">
      <alignment horizontal="left" wrapText="1"/>
    </xf>
    <xf numFmtId="0" fontId="32" fillId="2" borderId="0" xfId="3" applyFont="1" applyFill="1" applyAlignment="1">
      <alignment horizontal="left" vertical="top"/>
    </xf>
    <xf numFmtId="0" fontId="33" fillId="2" borderId="0" xfId="3" applyFont="1" applyFill="1" applyAlignment="1">
      <alignment vertical="center"/>
    </xf>
    <xf numFmtId="0" fontId="14" fillId="5" borderId="0" xfId="3" applyFont="1" applyFill="1" applyAlignment="1">
      <alignment horizontal="centerContinuous" vertical="center"/>
    </xf>
    <xf numFmtId="0" fontId="0" fillId="5" borderId="0" xfId="0" applyFill="1" applyAlignment="1">
      <alignment horizontal="centerContinuous" vertical="center"/>
    </xf>
    <xf numFmtId="0" fontId="2" fillId="5" borderId="7" xfId="0" applyFont="1" applyFill="1" applyBorder="1" applyAlignment="1" applyProtection="1">
      <alignment horizontal="left"/>
      <protection locked="0"/>
    </xf>
    <xf numFmtId="0" fontId="0" fillId="5" borderId="7" xfId="0" applyFill="1" applyBorder="1" applyAlignment="1" applyProtection="1">
      <alignment horizontal="left"/>
      <protection locked="0"/>
    </xf>
    <xf numFmtId="0" fontId="0" fillId="5" borderId="8" xfId="0" applyFill="1" applyBorder="1" applyAlignment="1" applyProtection="1">
      <alignment horizontal="left"/>
      <protection locked="0"/>
    </xf>
    <xf numFmtId="0" fontId="2" fillId="5" borderId="6" xfId="0" applyFont="1" applyFill="1" applyBorder="1" applyAlignment="1" applyProtection="1">
      <alignment horizontal="left"/>
      <protection locked="0"/>
    </xf>
    <xf numFmtId="0" fontId="29" fillId="5" borderId="6" xfId="0" applyFont="1" applyFill="1" applyBorder="1" applyAlignment="1" applyProtection="1">
      <alignment horizontal="left"/>
      <protection locked="0"/>
    </xf>
    <xf numFmtId="0" fontId="29" fillId="5" borderId="8" xfId="0" applyFont="1" applyFill="1" applyBorder="1" applyAlignment="1" applyProtection="1">
      <alignment horizontal="left"/>
      <protection locked="0"/>
    </xf>
    <xf numFmtId="0" fontId="29" fillId="5" borderId="7" xfId="0" applyFont="1" applyFill="1" applyBorder="1" applyAlignment="1" applyProtection="1">
      <alignment horizontal="left"/>
      <protection locked="0"/>
    </xf>
    <xf numFmtId="169" fontId="29" fillId="5" borderId="7" xfId="0" applyNumberFormat="1" applyFont="1" applyFill="1" applyBorder="1" applyAlignment="1" applyProtection="1">
      <alignment horizontal="left"/>
      <protection locked="0"/>
    </xf>
    <xf numFmtId="169" fontId="29" fillId="5" borderId="8" xfId="0" applyNumberFormat="1" applyFont="1" applyFill="1" applyBorder="1" applyAlignment="1" applyProtection="1">
      <alignment horizontal="left"/>
      <protection locked="0"/>
    </xf>
    <xf numFmtId="0" fontId="29" fillId="5" borderId="7" xfId="0" applyFont="1" applyFill="1" applyBorder="1" applyAlignment="1" applyProtection="1">
      <alignment horizontal="left"/>
      <protection locked="0"/>
    </xf>
    <xf numFmtId="0" fontId="3" fillId="5" borderId="0" xfId="3" applyFont="1" applyFill="1" applyAlignment="1">
      <alignment horizontal="left" vertical="top" wrapText="1"/>
    </xf>
    <xf numFmtId="0" fontId="33" fillId="2" borderId="0" xfId="3" applyFont="1" applyFill="1" applyAlignment="1" applyProtection="1">
      <alignment horizontal="left" vertical="top"/>
      <protection hidden="1"/>
    </xf>
    <xf numFmtId="0" fontId="0" fillId="22" borderId="0" xfId="0" applyFill="1" applyAlignment="1" applyProtection="1">
      <alignment horizontal="centerContinuous"/>
      <protection hidden="1"/>
    </xf>
    <xf numFmtId="0" fontId="65" fillId="22" borderId="0" xfId="0" applyFont="1" applyFill="1" applyAlignment="1" applyProtection="1">
      <alignment horizontal="centerContinuous"/>
      <protection hidden="1"/>
    </xf>
    <xf numFmtId="0" fontId="16" fillId="19" borderId="99" xfId="0" applyFont="1" applyFill="1" applyBorder="1" applyAlignment="1" applyProtection="1">
      <alignment horizontal="center" vertical="center" wrapText="1"/>
      <protection locked="0"/>
    </xf>
    <xf numFmtId="0" fontId="16" fillId="19" borderId="80" xfId="0" applyFont="1" applyFill="1" applyBorder="1" applyAlignment="1" applyProtection="1">
      <alignment horizontal="center" vertical="center" wrapText="1"/>
      <protection locked="0"/>
    </xf>
    <xf numFmtId="0" fontId="16" fillId="19" borderId="108" xfId="0" applyFont="1" applyFill="1" applyBorder="1" applyAlignment="1" applyProtection="1">
      <alignment horizontal="center" vertical="center" wrapText="1"/>
      <protection locked="0"/>
    </xf>
    <xf numFmtId="0" fontId="16" fillId="19" borderId="103" xfId="0" applyFont="1" applyFill="1" applyBorder="1" applyAlignment="1" applyProtection="1">
      <alignment horizontal="center" vertical="center" wrapText="1"/>
      <protection locked="0"/>
    </xf>
    <xf numFmtId="0" fontId="16" fillId="19" borderId="112" xfId="0" applyFont="1" applyFill="1" applyBorder="1" applyAlignment="1" applyProtection="1">
      <alignment horizontal="center" vertical="center" wrapText="1"/>
      <protection locked="0"/>
    </xf>
    <xf numFmtId="0" fontId="16" fillId="19" borderId="113" xfId="0" applyFont="1" applyFill="1" applyBorder="1" applyAlignment="1" applyProtection="1">
      <alignment horizontal="center" vertical="center" wrapText="1"/>
      <protection locked="0"/>
    </xf>
  </cellXfs>
  <cellStyles count="13">
    <cellStyle name="Currency 2" xfId="11" xr:uid="{2FC84C37-43BE-4E40-9096-65E64D063CE1}"/>
    <cellStyle name="Hyperlink" xfId="4" builtinId="8"/>
    <cellStyle name="Normal" xfId="0" builtinId="0"/>
    <cellStyle name="Normal 11" xfId="9" xr:uid="{00000000-0005-0000-0000-000003000000}"/>
    <cellStyle name="Normal 18 2" xfId="6" xr:uid="{00000000-0005-0000-0000-000004000000}"/>
    <cellStyle name="Normal 2" xfId="2" xr:uid="{00000000-0005-0000-0000-000005000000}"/>
    <cellStyle name="Normal 2 2" xfId="10" xr:uid="{2B57252E-1B42-4046-8558-9884B8388D3B}"/>
    <cellStyle name="Normal 3" xfId="3" xr:uid="{00000000-0005-0000-0000-000006000000}"/>
    <cellStyle name="Normal 5" xfId="7" xr:uid="{00000000-0005-0000-0000-000007000000}"/>
    <cellStyle name="Normal 6" xfId="8" xr:uid="{00000000-0005-0000-0000-000008000000}"/>
    <cellStyle name="Normal_Refrigeration CEX Tools (Internal NG Use) - Locked" xfId="1" xr:uid="{00000000-0005-0000-0000-000009000000}"/>
    <cellStyle name="Normal_Sheet1" xfId="5" xr:uid="{00000000-0005-0000-0000-00000A000000}"/>
    <cellStyle name="Percent 2" xfId="12" xr:uid="{CB17FB88-B057-4205-8139-FC79C4EA8181}"/>
  </cellStyles>
  <dxfs count="23">
    <dxf>
      <numFmt numFmtId="174" formatCode=";;;"/>
      <fill>
        <patternFill patternType="darkDown">
          <fgColor rgb="FF55555A"/>
          <bgColor auto="1"/>
        </patternFill>
      </fill>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protection locked="1" hidden="1"/>
    </dxf>
    <dxf>
      <font>
        <b val="0"/>
        <i val="0"/>
        <strike val="0"/>
        <condense val="0"/>
        <extend val="0"/>
        <outline val="0"/>
        <shadow val="0"/>
        <u val="none"/>
        <vertAlign val="baseline"/>
        <sz val="10"/>
        <color auto="1"/>
        <name val="Arial"/>
        <family val="2"/>
        <scheme val="none"/>
      </font>
      <protection locked="1" hidden="1"/>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71" formatCode="00000"/>
      <alignment horizontal="left" vertical="bottom" textRotation="0" wrapText="0" indent="0" justifyLastLine="0" shrinkToFit="0" readingOrder="0"/>
    </dxf>
    <dxf>
      <numFmt numFmtId="171"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dxf>
    <dxf>
      <fill>
        <patternFill patternType="solid">
          <fgColor rgb="FFD9D9D9"/>
          <bgColor rgb="FFD9D9D9"/>
        </patternFill>
      </fill>
    </dxf>
    <dxf>
      <fill>
        <patternFill patternType="solid">
          <fgColor rgb="FFD9D9D9"/>
          <bgColor rgb="FFD9D9D9"/>
        </patternFill>
      </fill>
    </dxf>
    <dxf>
      <font>
        <b/>
        <color rgb="FFFFFFFF"/>
      </font>
      <fill>
        <patternFill patternType="solid">
          <fgColor rgb="FFA5A5A5"/>
          <bgColor rgb="FFA5A5A5"/>
        </patternFill>
      </fill>
    </dxf>
    <dxf>
      <font>
        <b/>
        <color rgb="FFFFFFFF"/>
      </font>
      <fill>
        <patternFill patternType="solid">
          <fgColor rgb="FFA5A5A5"/>
          <bgColor rgb="FFA5A5A5"/>
        </patternFill>
      </fill>
    </dxf>
    <dxf>
      <border>
        <top style="double">
          <color rgb="FF000000"/>
        </top>
      </border>
    </dxf>
    <dxf>
      <font>
        <b/>
        <color rgb="FFFFFFFF"/>
      </font>
      <fill>
        <patternFill patternType="solid">
          <fgColor rgb="FFA5A5A5"/>
          <bgColor rgb="FFA5A5A5"/>
        </patternFill>
      </fill>
      <border>
        <bottom style="medium">
          <color rgb="FF000000"/>
        </bottom>
      </border>
    </dxf>
    <dxf>
      <font>
        <color rgb="FF000000"/>
      </font>
      <border>
        <top style="medium">
          <color rgb="FF000000"/>
        </top>
        <bottom style="medium">
          <color rgb="FF000000"/>
        </bottom>
      </border>
    </dxf>
  </dxfs>
  <tableStyles count="1" defaultTableStyle="TableStyleMedium9" defaultPivotStyle="PivotStyleLight16">
    <tableStyle name="TableStyleMedium18 2" pivot="0" count="7" xr9:uid="{182AB451-19D3-441A-8638-C26F2DC92A1B}">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s>
  <colors>
    <mruColors>
      <color rgb="FF78A22F"/>
      <color rgb="FFFFFF99"/>
      <color rgb="FFFFB45A"/>
      <color rgb="FFCEE5A5"/>
      <color rgb="FFAF96DC"/>
      <color rgb="FF009DDC"/>
      <color rgb="FFF0F0F0"/>
      <color rgb="FF55555A"/>
      <color rgb="FF00AFF0"/>
      <color rgb="FF0014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1.gif"/><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7</xdr:col>
      <xdr:colOff>505238</xdr:colOff>
      <xdr:row>0</xdr:row>
      <xdr:rowOff>107675</xdr:rowOff>
    </xdr:from>
    <xdr:to>
      <xdr:col>10</xdr:col>
      <xdr:colOff>501096</xdr:colOff>
      <xdr:row>1</xdr:row>
      <xdr:rowOff>222941</xdr:rowOff>
    </xdr:to>
    <xdr:pic>
      <xdr:nvPicPr>
        <xdr:cNvPr id="12" name="Picture 11" descr="National Grid Logo">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1038" y="107675"/>
          <a:ext cx="1824658" cy="426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387350</xdr:colOff>
          <xdr:row>24</xdr:row>
          <xdr:rowOff>50800</xdr:rowOff>
        </xdr:from>
        <xdr:to>
          <xdr:col>5</xdr:col>
          <xdr:colOff>520700</xdr:colOff>
          <xdr:row>25</xdr:row>
          <xdr:rowOff>120650</xdr:rowOff>
        </xdr:to>
        <xdr:sp macro="" textlink="">
          <xdr:nvSpPr>
            <xdr:cNvPr id="21512" name="Check Box 8" descr="Exempt&#10;"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solidFill>
              <a:srgbClr val="FFFF99"/>
            </a:solidFill>
            <a:ln>
              <a:noFill/>
            </a:ln>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Installation Contractor/Project Expediter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xdr:row>
          <xdr:rowOff>57150</xdr:rowOff>
        </xdr:from>
        <xdr:to>
          <xdr:col>2</xdr:col>
          <xdr:colOff>342900</xdr:colOff>
          <xdr:row>25</xdr:row>
          <xdr:rowOff>107950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100-000009540000}"/>
                </a:ext>
              </a:extLst>
            </xdr:cNvPr>
            <xdr:cNvSpPr/>
          </xdr:nvSpPr>
          <xdr:spPr bwMode="auto">
            <a:xfrm>
              <a:off x="0" y="0"/>
              <a:ext cx="0" cy="0"/>
            </a:xfrm>
            <a:prstGeom prst="rect">
              <a:avLst/>
            </a:prstGeom>
            <a:solidFill>
              <a:srgbClr val="FFFF99"/>
            </a:solidFill>
            <a:ln>
              <a:noFill/>
            </a:ln>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Customer Address Above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488950</xdr:colOff>
          <xdr:row>24</xdr:row>
          <xdr:rowOff>63500</xdr:rowOff>
        </xdr:from>
        <xdr:to>
          <xdr:col>9</xdr:col>
          <xdr:colOff>482600</xdr:colOff>
          <xdr:row>25</xdr:row>
          <xdr:rowOff>107950</xdr:rowOff>
        </xdr:to>
        <xdr:sp macro="" textlink="">
          <xdr:nvSpPr>
            <xdr:cNvPr id="21514" name="Check Box 10" descr="Exempt&#10;" hidden="1">
              <a:extLst>
                <a:ext uri="{63B3BB69-23CF-44E3-9099-C40C66FF867C}">
                  <a14:compatExt spid="_x0000_s21514"/>
                </a:ext>
                <a:ext uri="{FF2B5EF4-FFF2-40B4-BE49-F238E27FC236}">
                  <a16:creationId xmlns:a16="http://schemas.microsoft.com/office/drawing/2014/main" id="{00000000-0008-0000-0100-00000A540000}"/>
                </a:ext>
              </a:extLst>
            </xdr:cNvPr>
            <xdr:cNvSpPr/>
          </xdr:nvSpPr>
          <xdr:spPr bwMode="auto">
            <a:xfrm>
              <a:off x="0" y="0"/>
              <a:ext cx="0" cy="0"/>
            </a:xfrm>
            <a:prstGeom prst="rect">
              <a:avLst/>
            </a:prstGeom>
            <a:solidFill>
              <a:srgbClr val="FFFF99"/>
            </a:solidFill>
            <a:ln>
              <a:noFill/>
            </a:ln>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33</xdr:row>
          <xdr:rowOff>12700</xdr:rowOff>
        </xdr:from>
        <xdr:to>
          <xdr:col>2</xdr:col>
          <xdr:colOff>273050</xdr:colOff>
          <xdr:row>33</xdr:row>
          <xdr:rowOff>203200</xdr:rowOff>
        </xdr:to>
        <xdr:sp macro="" textlink="">
          <xdr:nvSpPr>
            <xdr:cNvPr id="21515" name="Check Box 11" descr="Exempt&#10;" hidden="1">
              <a:extLst>
                <a:ext uri="{63B3BB69-23CF-44E3-9099-C40C66FF867C}">
                  <a14:compatExt spid="_x0000_s21515"/>
                </a:ext>
                <a:ext uri="{FF2B5EF4-FFF2-40B4-BE49-F238E27FC236}">
                  <a16:creationId xmlns:a16="http://schemas.microsoft.com/office/drawing/2014/main" id="{00000000-0008-0000-01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33</xdr:row>
          <xdr:rowOff>12700</xdr:rowOff>
        </xdr:from>
        <xdr:to>
          <xdr:col>1</xdr:col>
          <xdr:colOff>304800</xdr:colOff>
          <xdr:row>33</xdr:row>
          <xdr:rowOff>203200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1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33</xdr:row>
          <xdr:rowOff>0</xdr:rowOff>
        </xdr:from>
        <xdr:to>
          <xdr:col>3</xdr:col>
          <xdr:colOff>635000</xdr:colOff>
          <xdr:row>33</xdr:row>
          <xdr:rowOff>203200</xdr:rowOff>
        </xdr:to>
        <xdr:sp macro="" textlink="">
          <xdr:nvSpPr>
            <xdr:cNvPr id="21517" name="Check Box 13" descr="Exempt&#10;" hidden="1">
              <a:extLst>
                <a:ext uri="{63B3BB69-23CF-44E3-9099-C40C66FF867C}">
                  <a14:compatExt spid="_x0000_s21517"/>
                </a:ext>
                <a:ext uri="{FF2B5EF4-FFF2-40B4-BE49-F238E27FC236}">
                  <a16:creationId xmlns:a16="http://schemas.microsoft.com/office/drawing/2014/main" id="{00000000-0008-0000-01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43</xdr:row>
          <xdr:rowOff>0</xdr:rowOff>
        </xdr:from>
        <xdr:to>
          <xdr:col>2</xdr:col>
          <xdr:colOff>273050</xdr:colOff>
          <xdr:row>43</xdr:row>
          <xdr:rowOff>190500</xdr:rowOff>
        </xdr:to>
        <xdr:sp macro="" textlink="">
          <xdr:nvSpPr>
            <xdr:cNvPr id="21518" name="Check Box 14" descr="Exempt&#10;" hidden="1">
              <a:extLst>
                <a:ext uri="{63B3BB69-23CF-44E3-9099-C40C66FF867C}">
                  <a14:compatExt spid="_x0000_s21518"/>
                </a:ext>
                <a:ext uri="{FF2B5EF4-FFF2-40B4-BE49-F238E27FC236}">
                  <a16:creationId xmlns:a16="http://schemas.microsoft.com/office/drawing/2014/main" id="{00000000-0008-0000-01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43</xdr:row>
          <xdr:rowOff>0</xdr:rowOff>
        </xdr:from>
        <xdr:to>
          <xdr:col>1</xdr:col>
          <xdr:colOff>304800</xdr:colOff>
          <xdr:row>43</xdr:row>
          <xdr:rowOff>190500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1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42</xdr:row>
          <xdr:rowOff>31750</xdr:rowOff>
        </xdr:from>
        <xdr:to>
          <xdr:col>3</xdr:col>
          <xdr:colOff>635000</xdr:colOff>
          <xdr:row>44</xdr:row>
          <xdr:rowOff>19050</xdr:rowOff>
        </xdr:to>
        <xdr:sp macro="" textlink="">
          <xdr:nvSpPr>
            <xdr:cNvPr id="21520" name="Check Box 16" descr="Exempt&#10;" hidden="1">
              <a:extLst>
                <a:ext uri="{63B3BB69-23CF-44E3-9099-C40C66FF867C}">
                  <a14:compatExt spid="_x0000_s21520"/>
                </a:ext>
                <a:ext uri="{FF2B5EF4-FFF2-40B4-BE49-F238E27FC236}">
                  <a16:creationId xmlns:a16="http://schemas.microsoft.com/office/drawing/2014/main" id="{00000000-0008-0000-01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53</xdr:row>
          <xdr:rowOff>12700</xdr:rowOff>
        </xdr:from>
        <xdr:to>
          <xdr:col>2</xdr:col>
          <xdr:colOff>273050</xdr:colOff>
          <xdr:row>53</xdr:row>
          <xdr:rowOff>203200</xdr:rowOff>
        </xdr:to>
        <xdr:sp macro="" textlink="">
          <xdr:nvSpPr>
            <xdr:cNvPr id="21521" name="Check Box 17" descr="Exempt&#10;" hidden="1">
              <a:extLst>
                <a:ext uri="{63B3BB69-23CF-44E3-9099-C40C66FF867C}">
                  <a14:compatExt spid="_x0000_s21521"/>
                </a:ext>
                <a:ext uri="{FF2B5EF4-FFF2-40B4-BE49-F238E27FC236}">
                  <a16:creationId xmlns:a16="http://schemas.microsoft.com/office/drawing/2014/main" id="{00000000-0008-0000-01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53</xdr:row>
          <xdr:rowOff>12700</xdr:rowOff>
        </xdr:from>
        <xdr:to>
          <xdr:col>1</xdr:col>
          <xdr:colOff>304800</xdr:colOff>
          <xdr:row>53</xdr:row>
          <xdr:rowOff>203200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1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53</xdr:row>
          <xdr:rowOff>0</xdr:rowOff>
        </xdr:from>
        <xdr:to>
          <xdr:col>3</xdr:col>
          <xdr:colOff>635000</xdr:colOff>
          <xdr:row>53</xdr:row>
          <xdr:rowOff>203200</xdr:rowOff>
        </xdr:to>
        <xdr:sp macro="" textlink="">
          <xdr:nvSpPr>
            <xdr:cNvPr id="21523" name="Check Box 19" descr="Exempt&#10;" hidden="1">
              <a:extLst>
                <a:ext uri="{63B3BB69-23CF-44E3-9099-C40C66FF867C}">
                  <a14:compatExt spid="_x0000_s21523"/>
                </a:ext>
                <a:ext uri="{FF2B5EF4-FFF2-40B4-BE49-F238E27FC236}">
                  <a16:creationId xmlns:a16="http://schemas.microsoft.com/office/drawing/2014/main" id="{00000000-0008-0000-01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63</xdr:row>
          <xdr:rowOff>12700</xdr:rowOff>
        </xdr:from>
        <xdr:to>
          <xdr:col>9</xdr:col>
          <xdr:colOff>482600</xdr:colOff>
          <xdr:row>65</xdr:row>
          <xdr:rowOff>19050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1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 CERTIFY THAT ALL STATEMENTS MADE IN THIS APPLICATION ARE CORRECT TO THE BEST OF MY KNOWLEDGE AND THAT I HAVE READ AND AGREE TO THE TERMS AND CONDITIONS OF NATIONAL GRID'S RETROFIT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558800</xdr:colOff>
          <xdr:row>24</xdr:row>
          <xdr:rowOff>57150</xdr:rowOff>
        </xdr:from>
        <xdr:to>
          <xdr:col>7</xdr:col>
          <xdr:colOff>444500</xdr:colOff>
          <xdr:row>25</xdr:row>
          <xdr:rowOff>133350</xdr:rowOff>
        </xdr:to>
        <xdr:sp macro="" textlink="">
          <xdr:nvSpPr>
            <xdr:cNvPr id="21525" name="Check Box 21" descr="Exempt&#10;" hidden="1">
              <a:extLst>
                <a:ext uri="{63B3BB69-23CF-44E3-9099-C40C66FF867C}">
                  <a14:compatExt spid="_x0000_s21525"/>
                </a:ext>
                <a:ext uri="{FF2B5EF4-FFF2-40B4-BE49-F238E27FC236}">
                  <a16:creationId xmlns:a16="http://schemas.microsoft.com/office/drawing/2014/main" id="{00000000-0008-0000-0100-000015540000}"/>
                </a:ext>
              </a:extLst>
            </xdr:cNvPr>
            <xdr:cNvSpPr/>
          </xdr:nvSpPr>
          <xdr:spPr bwMode="auto">
            <a:xfrm>
              <a:off x="0" y="0"/>
              <a:ext cx="0" cy="0"/>
            </a:xfrm>
            <a:prstGeom prst="rect">
              <a:avLst/>
            </a:prstGeom>
            <a:solidFill>
              <a:srgbClr val="FFFF99"/>
            </a:solidFill>
            <a:ln>
              <a:noFill/>
            </a:ln>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Equipment Vendor Address Below</a:t>
              </a:r>
            </a:p>
          </xdr:txBody>
        </xdr:sp>
        <xdr:clientData fLocksWithSheet="0"/>
      </xdr:twoCellAnchor>
    </mc:Choice>
    <mc:Fallback/>
  </mc:AlternateContent>
  <xdr:twoCellAnchor editAs="oneCell">
    <xdr:from>
      <xdr:col>7</xdr:col>
      <xdr:colOff>330613</xdr:colOff>
      <xdr:row>0</xdr:row>
      <xdr:rowOff>63225</xdr:rowOff>
    </xdr:from>
    <xdr:to>
      <xdr:col>9</xdr:col>
      <xdr:colOff>1269446</xdr:colOff>
      <xdr:row>1</xdr:row>
      <xdr:rowOff>184841</xdr:rowOff>
    </xdr:to>
    <xdr:pic>
      <xdr:nvPicPr>
        <xdr:cNvPr id="29" name="Picture 28" descr="National Grid Logo">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3863" y="63225"/>
          <a:ext cx="2367583" cy="426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505238</xdr:colOff>
      <xdr:row>0</xdr:row>
      <xdr:rowOff>107675</xdr:rowOff>
    </xdr:from>
    <xdr:to>
      <xdr:col>10</xdr:col>
      <xdr:colOff>501096</xdr:colOff>
      <xdr:row>1</xdr:row>
      <xdr:rowOff>222941</xdr:rowOff>
    </xdr:to>
    <xdr:pic>
      <xdr:nvPicPr>
        <xdr:cNvPr id="2" name="Picture 1" descr="National Grid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72438" y="107675"/>
          <a:ext cx="1824658" cy="4200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1992312</xdr:colOff>
      <xdr:row>0</xdr:row>
      <xdr:rowOff>93388</xdr:rowOff>
    </xdr:from>
    <xdr:to>
      <xdr:col>7</xdr:col>
      <xdr:colOff>2164470</xdr:colOff>
      <xdr:row>2</xdr:row>
      <xdr:rowOff>135629</xdr:rowOff>
    </xdr:to>
    <xdr:pic>
      <xdr:nvPicPr>
        <xdr:cNvPr id="7" name="Picture 6" descr="National Grid Logo">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65000" y="93388"/>
          <a:ext cx="2378783" cy="566116"/>
        </a:xfrm>
        <a:prstGeom prst="rect">
          <a:avLst/>
        </a:prstGeom>
      </xdr:spPr>
    </xdr:pic>
    <xdr:clientData/>
  </xdr:twoCellAnchor>
  <xdr:twoCellAnchor editAs="oneCell">
    <xdr:from>
      <xdr:col>7</xdr:col>
      <xdr:colOff>0</xdr:colOff>
      <xdr:row>19</xdr:row>
      <xdr:rowOff>0</xdr:rowOff>
    </xdr:from>
    <xdr:to>
      <xdr:col>7</xdr:col>
      <xdr:colOff>304800</xdr:colOff>
      <xdr:row>20</xdr:row>
      <xdr:rowOff>106269</xdr:rowOff>
    </xdr:to>
    <xdr:sp macro="" textlink="">
      <xdr:nvSpPr>
        <xdr:cNvPr id="22551" name="AutoShape 23" descr="Outline Image Of Fan Clipart Ceiling Fans Clip Art - Ceiling Fan Icon ...">
          <a:extLst>
            <a:ext uri="{FF2B5EF4-FFF2-40B4-BE49-F238E27FC236}">
              <a16:creationId xmlns:a16="http://schemas.microsoft.com/office/drawing/2014/main" id="{00000000-0008-0000-0300-000017580000}"/>
            </a:ext>
          </a:extLst>
        </xdr:cNvPr>
        <xdr:cNvSpPr>
          <a:spLocks noChangeAspect="1" noChangeArrowheads="1"/>
        </xdr:cNvSpPr>
      </xdr:nvSpPr>
      <xdr:spPr bwMode="auto">
        <a:xfrm>
          <a:off x="11664950" y="686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1317625</xdr:colOff>
      <xdr:row>21</xdr:row>
      <xdr:rowOff>40796</xdr:rowOff>
    </xdr:from>
    <xdr:to>
      <xdr:col>7</xdr:col>
      <xdr:colOff>2157412</xdr:colOff>
      <xdr:row>25</xdr:row>
      <xdr:rowOff>163564</xdr:rowOff>
    </xdr:to>
    <xdr:pic>
      <xdr:nvPicPr>
        <xdr:cNvPr id="4" name="Picture 3" descr="Ash Air - Chicago Pneumatic CPVSd 29 | 30 hp (22 kW) Oil Injected Screw ...">
          <a:extLst>
            <a:ext uri="{FF2B5EF4-FFF2-40B4-BE49-F238E27FC236}">
              <a16:creationId xmlns:a16="http://schemas.microsoft.com/office/drawing/2014/main" id="{E547A873-EA47-781B-9BF5-959EDA4155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87375" y="5628796"/>
          <a:ext cx="839787" cy="92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563562</xdr:colOff>
      <xdr:row>53</xdr:row>
      <xdr:rowOff>55562</xdr:rowOff>
    </xdr:from>
    <xdr:to>
      <xdr:col>7</xdr:col>
      <xdr:colOff>2192710</xdr:colOff>
      <xdr:row>56</xdr:row>
      <xdr:rowOff>155344</xdr:rowOff>
    </xdr:to>
    <xdr:pic>
      <xdr:nvPicPr>
        <xdr:cNvPr id="12" name="Picture 11">
          <a:extLst>
            <a:ext uri="{FF2B5EF4-FFF2-40B4-BE49-F238E27FC236}">
              <a16:creationId xmlns:a16="http://schemas.microsoft.com/office/drawing/2014/main" id="{1D1DFC5E-2005-9425-9F4F-9E9ED1502F52}"/>
            </a:ext>
          </a:extLst>
        </xdr:cNvPr>
        <xdr:cNvPicPr>
          <a:picLocks noChangeAspect="1"/>
        </xdr:cNvPicPr>
      </xdr:nvPicPr>
      <xdr:blipFill>
        <a:blip xmlns:r="http://schemas.openxmlformats.org/officeDocument/2006/relationships" r:embed="rId3"/>
        <a:stretch>
          <a:fillRect/>
        </a:stretch>
      </xdr:blipFill>
      <xdr:spPr>
        <a:xfrm>
          <a:off x="12533312" y="14073187"/>
          <a:ext cx="1629148" cy="663345"/>
        </a:xfrm>
        <a:prstGeom prst="rect">
          <a:avLst/>
        </a:prstGeom>
      </xdr:spPr>
    </xdr:pic>
    <xdr:clientData/>
  </xdr:twoCellAnchor>
  <xdr:twoCellAnchor editAs="oneCell">
    <xdr:from>
      <xdr:col>7</xdr:col>
      <xdr:colOff>1575210</xdr:colOff>
      <xdr:row>38</xdr:row>
      <xdr:rowOff>37753</xdr:rowOff>
    </xdr:from>
    <xdr:to>
      <xdr:col>7</xdr:col>
      <xdr:colOff>2111376</xdr:colOff>
      <xdr:row>40</xdr:row>
      <xdr:rowOff>169048</xdr:rowOff>
    </xdr:to>
    <xdr:pic>
      <xdr:nvPicPr>
        <xdr:cNvPr id="18" name="Picture 17">
          <a:extLst>
            <a:ext uri="{FF2B5EF4-FFF2-40B4-BE49-F238E27FC236}">
              <a16:creationId xmlns:a16="http://schemas.microsoft.com/office/drawing/2014/main" id="{D367D52D-F5BD-07D7-2918-C78DD64A3389}"/>
            </a:ext>
          </a:extLst>
        </xdr:cNvPr>
        <xdr:cNvPicPr>
          <a:picLocks noChangeAspect="1"/>
        </xdr:cNvPicPr>
      </xdr:nvPicPr>
      <xdr:blipFill>
        <a:blip xmlns:r="http://schemas.openxmlformats.org/officeDocument/2006/relationships" r:embed="rId4"/>
        <a:stretch>
          <a:fillRect/>
        </a:stretch>
      </xdr:blipFill>
      <xdr:spPr>
        <a:xfrm>
          <a:off x="13544960" y="11047066"/>
          <a:ext cx="536166" cy="528170"/>
        </a:xfrm>
        <a:prstGeom prst="rect">
          <a:avLst/>
        </a:prstGeom>
      </xdr:spPr>
    </xdr:pic>
    <xdr:clientData/>
  </xdr:twoCellAnchor>
  <xdr:twoCellAnchor editAs="oneCell">
    <xdr:from>
      <xdr:col>7</xdr:col>
      <xdr:colOff>1250502</xdr:colOff>
      <xdr:row>64</xdr:row>
      <xdr:rowOff>24804</xdr:rowOff>
    </xdr:from>
    <xdr:to>
      <xdr:col>7</xdr:col>
      <xdr:colOff>1992313</xdr:colOff>
      <xdr:row>67</xdr:row>
      <xdr:rowOff>156672</xdr:rowOff>
    </xdr:to>
    <xdr:pic>
      <xdr:nvPicPr>
        <xdr:cNvPr id="3" name="Picture 2" descr="Achieving “Technically Oil-Free” Compressed Air | Compressed Air Best ...">
          <a:extLst>
            <a:ext uri="{FF2B5EF4-FFF2-40B4-BE49-F238E27FC236}">
              <a16:creationId xmlns:a16="http://schemas.microsoft.com/office/drawing/2014/main" id="{059D2B9C-174B-946B-1EBD-03501F28A1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20252" y="18749367"/>
          <a:ext cx="741811" cy="695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1397001</xdr:colOff>
      <xdr:row>77</xdr:row>
      <xdr:rowOff>14038</xdr:rowOff>
    </xdr:from>
    <xdr:to>
      <xdr:col>7</xdr:col>
      <xdr:colOff>1928813</xdr:colOff>
      <xdr:row>79</xdr:row>
      <xdr:rowOff>175859</xdr:rowOff>
    </xdr:to>
    <xdr:pic>
      <xdr:nvPicPr>
        <xdr:cNvPr id="5" name="Picture 4" descr="Compressed Air Condensate Drain at Anne Nelson blog">
          <a:extLst>
            <a:ext uri="{FF2B5EF4-FFF2-40B4-BE49-F238E27FC236}">
              <a16:creationId xmlns:a16="http://schemas.microsoft.com/office/drawing/2014/main" id="{82B72F2F-F200-794B-FFDE-0F839E1F264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366751" y="22524788"/>
          <a:ext cx="531812" cy="558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533400</xdr:colOff>
      <xdr:row>1</xdr:row>
      <xdr:rowOff>0</xdr:rowOff>
    </xdr:from>
    <xdr:to>
      <xdr:col>12</xdr:col>
      <xdr:colOff>158750</xdr:colOff>
      <xdr:row>4</xdr:row>
      <xdr:rowOff>1209</xdr:rowOff>
    </xdr:to>
    <xdr:pic>
      <xdr:nvPicPr>
        <xdr:cNvPr id="2" name="Picture 1" descr="National Grid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99450" y="0"/>
          <a:ext cx="1809750" cy="706059"/>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39" displayName="Table39" ref="G1:G51" totalsRowShown="0" headerRowDxfId="15" dataDxfId="14">
  <autoFilter ref="G1:G51" xr:uid="{00000000-0009-0000-0100-000009000000}"/>
  <tableColumns count="1">
    <tableColumn id="1" xr3:uid="{00000000-0010-0000-0600-000001000000}" name="States"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648E6A-1C8A-4875-9EF8-205A23C896C4}" name="Table3" displayName="Table3" ref="I1:J9" totalsRowShown="0" headerRowDxfId="12">
  <autoFilter ref="I1:J9" xr:uid="{79648E6A-1C8A-4875-9EF8-205A23C896C4}"/>
  <tableColumns count="2">
    <tableColumn id="1" xr3:uid="{7769DB9A-A2EC-4E6B-BA45-F342892CF231}" name="HVACList"/>
    <tableColumn id="2" xr3:uid="{C9908382-62B7-46E8-9F83-C07BEE0ABAFD}" name="Heating Source"/>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7723AE-8491-49AB-B067-457EE5E42BF5}" name="Table50" displayName="Table50" ref="A1:E2210" totalsRowShown="0">
  <autoFilter ref="A1:E2210" xr:uid="{EA7723AE-8491-49AB-B067-457EE5E42BF5}"/>
  <sortState xmlns:xlrd2="http://schemas.microsoft.com/office/spreadsheetml/2017/richdata2" ref="A2:D1085">
    <sortCondition ref="A1:A1085"/>
  </sortState>
  <tableColumns count="5">
    <tableColumn id="1" xr3:uid="{97AEC79A-9ECB-4D2F-B7A9-06254DC70176}" name="Zip Code" dataDxfId="11" dataCellStyle="Normal 6"/>
    <tableColumn id="3" xr3:uid="{87413DE9-F5B0-40C5-9C15-37BAC63E8BD5}" name="City" dataDxfId="10" dataCellStyle="Normal 6"/>
    <tableColumn id="4" xr3:uid="{D0544C2A-ED3D-421A-A914-FD7AA0B40AEF}" name="TRM City" dataDxfId="9" dataCellStyle="Normal 6"/>
    <tableColumn id="8" xr3:uid="{EB49AAA9-5E1D-4AA9-B52B-07985A55DFF9}" name="County" dataDxfId="8" dataCellStyle="Normal 6"/>
    <tableColumn id="2" xr3:uid="{8A3990AB-64BA-4C7F-843C-A07188949F25}" name="Climate Zone" dataDxfId="7"/>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2316C38-26BC-4C2A-8625-F3A33222E0D8}" name="Table6" displayName="Table6" ref="I11:I17" totalsRowShown="0" dataDxfId="6" dataCellStyle="Normal 18 2">
  <autoFilter ref="I11:I17" xr:uid="{B2316C38-26BC-4C2A-8625-F3A33222E0D8}"/>
  <sortState xmlns:xlrd2="http://schemas.microsoft.com/office/spreadsheetml/2017/richdata2" ref="I12:I17">
    <sortCondition ref="I12:I17"/>
  </sortState>
  <tableColumns count="1">
    <tableColumn id="1" xr3:uid="{FA8A32BA-D80D-4364-9E29-8FBF0D54923F}" name="Heating Sources" dataDxfId="5" dataCellStyle="Normal 18 2"/>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D7A8CD7-2FB9-4DB3-9564-A91FA601C5D8}" name="Table7" displayName="Table7" ref="I19:J23" totalsRowShown="0" headerRowDxfId="4" dataDxfId="3">
  <autoFilter ref="I19:J23" xr:uid="{BD7A8CD7-2FB9-4DB3-9564-A91FA601C5D8}"/>
  <tableColumns count="2">
    <tableColumn id="1" xr3:uid="{BFC72DD9-B372-436B-8D7D-385F5D875BE3}" name="Shifts" dataDxfId="2"/>
    <tableColumn id="2" xr3:uid="{C779E425-13B5-4E05-8E08-AD6FD4A00446}" name="Hour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BF3A231-CBB6-4118-9374-2C7DB6757BEA}" name="Table8" displayName="Table8" ref="I25:I32" totalsRowShown="0">
  <autoFilter ref="I25:I32" xr:uid="{9BF3A231-CBB6-4118-9374-2C7DB6757BEA}"/>
  <tableColumns count="1">
    <tableColumn id="1" xr3:uid="{8E955A06-40EA-4CCA-8061-B4CA51810331}" name="Control Type"/>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4A374FA-5255-4C00-A1F6-0F01C5BCAC87}" name="Table811" displayName="Table811" ref="I34:I40" totalsRowShown="0">
  <autoFilter ref="I34:I40" xr:uid="{24A374FA-5255-4C00-A1F6-0F01C5BCAC87}"/>
  <tableColumns count="1">
    <tableColumn id="1" xr3:uid="{D9DA6984-DC73-4BA1-948B-416899D2D8C9}" name="Compressor Type"/>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009DDC"/>
  </sheetPr>
  <dimension ref="A1:K53"/>
  <sheetViews>
    <sheetView showGridLines="0" tabSelected="1" zoomScaleNormal="100" workbookViewId="0">
      <selection activeCell="O11" sqref="O11"/>
    </sheetView>
  </sheetViews>
  <sheetFormatPr defaultRowHeight="14.5" x14ac:dyDescent="0.35"/>
  <cols>
    <col min="10" max="10" width="9.7265625" customWidth="1"/>
    <col min="11" max="11" width="9.81640625" customWidth="1"/>
  </cols>
  <sheetData>
    <row r="1" spans="1:11" ht="24" customHeight="1" x14ac:dyDescent="0.35">
      <c r="A1" s="58"/>
      <c r="B1" s="58"/>
      <c r="C1" s="58"/>
      <c r="D1" s="58"/>
      <c r="E1" s="58"/>
      <c r="F1" s="58"/>
      <c r="G1" s="58"/>
      <c r="H1" s="58"/>
      <c r="I1" s="58"/>
      <c r="J1" s="58"/>
      <c r="K1" s="58"/>
    </row>
    <row r="2" spans="1:11" ht="23" x14ac:dyDescent="0.5">
      <c r="A2" s="655" t="s">
        <v>2065</v>
      </c>
      <c r="B2" s="59"/>
      <c r="C2" s="59"/>
      <c r="D2" s="59"/>
      <c r="E2" s="59"/>
      <c r="F2" s="59"/>
      <c r="G2" s="59"/>
      <c r="H2" s="59"/>
      <c r="I2" s="58"/>
      <c r="J2" s="58"/>
      <c r="K2" s="58"/>
    </row>
    <row r="3" spans="1:11" ht="25" customHeight="1" x14ac:dyDescent="0.4">
      <c r="A3" s="656" t="s">
        <v>2064</v>
      </c>
      <c r="B3" s="654"/>
      <c r="C3" s="654"/>
      <c r="D3" s="654"/>
      <c r="E3" s="654"/>
      <c r="F3" s="654"/>
      <c r="G3" s="654"/>
      <c r="H3" s="654"/>
      <c r="I3" s="654"/>
      <c r="J3" s="654"/>
      <c r="K3" s="654"/>
    </row>
    <row r="4" spans="1:11" ht="25" customHeight="1" x14ac:dyDescent="0.35">
      <c r="A4" s="654"/>
      <c r="B4" s="654"/>
      <c r="C4" s="654"/>
      <c r="D4" s="654"/>
      <c r="E4" s="654"/>
      <c r="F4" s="654"/>
      <c r="G4" s="654"/>
      <c r="H4" s="654"/>
      <c r="I4" s="654"/>
      <c r="J4" s="654"/>
      <c r="K4" s="654"/>
    </row>
    <row r="5" spans="1:11" ht="8.25" customHeight="1" x14ac:dyDescent="0.35"/>
    <row r="6" spans="1:11" ht="54.5" customHeight="1" x14ac:dyDescent="0.35">
      <c r="A6" s="514" t="s">
        <v>2071</v>
      </c>
      <c r="B6" s="514"/>
      <c r="C6" s="514"/>
      <c r="D6" s="514"/>
      <c r="E6" s="514"/>
      <c r="F6" s="514"/>
      <c r="G6" s="514"/>
      <c r="H6" s="514"/>
      <c r="I6" s="514"/>
      <c r="J6" s="514"/>
      <c r="K6" s="514"/>
    </row>
    <row r="7" spans="1:11" ht="6.75" customHeight="1" x14ac:dyDescent="0.35">
      <c r="A7" s="5"/>
    </row>
    <row r="8" spans="1:11" ht="15.5" x14ac:dyDescent="0.35">
      <c r="A8" s="67" t="s">
        <v>976</v>
      </c>
    </row>
    <row r="9" spans="1:11" ht="6.75" customHeight="1" x14ac:dyDescent="0.35">
      <c r="A9" s="5"/>
    </row>
    <row r="10" spans="1:11" ht="12.75" customHeight="1" x14ac:dyDescent="0.35">
      <c r="A10" s="6" t="s">
        <v>19</v>
      </c>
    </row>
    <row r="11" spans="1:11" ht="23" customHeight="1" x14ac:dyDescent="0.35">
      <c r="A11" s="663" t="s">
        <v>2072</v>
      </c>
      <c r="B11" s="663"/>
      <c r="C11" s="663"/>
      <c r="D11" s="663"/>
      <c r="E11" s="663"/>
      <c r="F11" s="663"/>
      <c r="G11" s="663"/>
      <c r="H11" s="663"/>
      <c r="I11" s="663"/>
      <c r="J11" s="663"/>
      <c r="K11" s="663"/>
    </row>
    <row r="12" spans="1:11" ht="23.15" customHeight="1" x14ac:dyDescent="0.35">
      <c r="A12" s="515" t="s">
        <v>2053</v>
      </c>
      <c r="B12" s="515"/>
      <c r="C12" s="515"/>
      <c r="D12" s="515"/>
      <c r="E12" s="515"/>
      <c r="F12" s="515"/>
      <c r="G12" s="515"/>
      <c r="H12" s="515"/>
      <c r="I12" s="515"/>
      <c r="J12" s="515"/>
      <c r="K12" s="515"/>
    </row>
    <row r="13" spans="1:11" ht="6.75" customHeight="1" x14ac:dyDescent="0.35"/>
    <row r="14" spans="1:11" ht="12.75" customHeight="1" x14ac:dyDescent="0.35">
      <c r="A14" s="6" t="s">
        <v>20</v>
      </c>
    </row>
    <row r="15" spans="1:11" ht="13.5" customHeight="1" x14ac:dyDescent="0.35">
      <c r="A15" s="23" t="s">
        <v>21</v>
      </c>
    </row>
    <row r="16" spans="1:11" ht="13.5" customHeight="1" x14ac:dyDescent="0.35">
      <c r="A16" s="23" t="s">
        <v>22</v>
      </c>
    </row>
    <row r="17" spans="1:11" ht="13.5" customHeight="1" x14ac:dyDescent="0.35">
      <c r="A17" s="23" t="s">
        <v>23</v>
      </c>
    </row>
    <row r="18" spans="1:11" ht="13.5" customHeight="1" x14ac:dyDescent="0.35">
      <c r="A18" s="23" t="s">
        <v>24</v>
      </c>
    </row>
    <row r="19" spans="1:11" ht="13.5" customHeight="1" x14ac:dyDescent="0.35">
      <c r="A19" s="23" t="s">
        <v>25</v>
      </c>
    </row>
    <row r="20" spans="1:11" ht="6.75" customHeight="1" x14ac:dyDescent="0.35"/>
    <row r="21" spans="1:11" ht="12.75" customHeight="1" x14ac:dyDescent="0.35">
      <c r="A21" s="6" t="s">
        <v>26</v>
      </c>
    </row>
    <row r="22" spans="1:11" ht="23.15" customHeight="1" x14ac:dyDescent="0.35">
      <c r="A22" s="515" t="s">
        <v>2054</v>
      </c>
      <c r="B22" s="515"/>
      <c r="C22" s="515"/>
      <c r="D22" s="515"/>
      <c r="E22" s="515"/>
      <c r="F22" s="515"/>
      <c r="G22" s="515"/>
      <c r="H22" s="515"/>
      <c r="I22" s="515"/>
      <c r="J22" s="515"/>
      <c r="K22" s="515"/>
    </row>
    <row r="23" spans="1:11" ht="23.15" customHeight="1" x14ac:dyDescent="0.35">
      <c r="A23" s="515" t="s">
        <v>27</v>
      </c>
      <c r="B23" s="515"/>
      <c r="C23" s="515"/>
      <c r="D23" s="515"/>
      <c r="E23" s="515"/>
      <c r="F23" s="515"/>
      <c r="G23" s="515"/>
      <c r="H23" s="515"/>
      <c r="I23" s="515"/>
      <c r="J23" s="515"/>
    </row>
    <row r="24" spans="1:11" ht="13.5" customHeight="1" x14ac:dyDescent="0.35">
      <c r="A24" s="23" t="s">
        <v>1112</v>
      </c>
    </row>
    <row r="25" spans="1:11" ht="13.5" customHeight="1" x14ac:dyDescent="0.35">
      <c r="A25" s="515" t="s">
        <v>2055</v>
      </c>
      <c r="B25" s="515"/>
      <c r="C25" s="515"/>
      <c r="D25" s="515"/>
      <c r="E25" s="515"/>
      <c r="F25" s="515"/>
      <c r="G25" s="515"/>
      <c r="H25" s="515"/>
      <c r="I25" s="515"/>
      <c r="J25" s="515"/>
      <c r="K25" s="515"/>
    </row>
    <row r="26" spans="1:11" ht="6.75" customHeight="1" x14ac:dyDescent="0.35"/>
    <row r="27" spans="1:11" ht="12.75" customHeight="1" x14ac:dyDescent="0.35">
      <c r="A27" s="6" t="s">
        <v>28</v>
      </c>
    </row>
    <row r="28" spans="1:11" ht="23.15" customHeight="1" x14ac:dyDescent="0.35">
      <c r="A28" s="515" t="s">
        <v>29</v>
      </c>
      <c r="B28" s="515"/>
      <c r="C28" s="515"/>
      <c r="D28" s="515"/>
      <c r="E28" s="515"/>
      <c r="F28" s="515"/>
      <c r="G28" s="515"/>
      <c r="H28" s="515"/>
      <c r="I28" s="515"/>
      <c r="J28" s="515"/>
      <c r="K28" s="515"/>
    </row>
    <row r="29" spans="1:11" ht="13.5" customHeight="1" x14ac:dyDescent="0.35">
      <c r="A29" s="23" t="s">
        <v>30</v>
      </c>
    </row>
    <row r="30" spans="1:11" ht="13.5" customHeight="1" x14ac:dyDescent="0.35">
      <c r="A30" s="23" t="s">
        <v>31</v>
      </c>
    </row>
    <row r="31" spans="1:11" ht="13.5" customHeight="1" x14ac:dyDescent="0.35">
      <c r="A31" s="23" t="s">
        <v>32</v>
      </c>
    </row>
    <row r="32" spans="1:11" ht="26.15" customHeight="1" x14ac:dyDescent="0.35">
      <c r="A32" s="515" t="s">
        <v>33</v>
      </c>
      <c r="B32" s="515"/>
      <c r="C32" s="515"/>
      <c r="D32" s="515"/>
      <c r="E32" s="515"/>
      <c r="F32" s="515"/>
      <c r="G32" s="515"/>
      <c r="H32" s="515"/>
      <c r="I32" s="515"/>
      <c r="J32" s="515"/>
      <c r="K32" s="515"/>
    </row>
    <row r="33" spans="1:11" ht="13.5" customHeight="1" x14ac:dyDescent="0.35">
      <c r="A33" s="23" t="s">
        <v>34</v>
      </c>
    </row>
    <row r="34" spans="1:11" ht="6.75" customHeight="1" x14ac:dyDescent="0.35"/>
    <row r="35" spans="1:11" ht="12.75" customHeight="1" x14ac:dyDescent="0.35">
      <c r="A35" s="6" t="s">
        <v>35</v>
      </c>
    </row>
    <row r="36" spans="1:11" ht="41.15" customHeight="1" x14ac:dyDescent="0.35">
      <c r="A36" s="516" t="s">
        <v>2056</v>
      </c>
      <c r="B36" s="516"/>
      <c r="C36" s="516"/>
      <c r="D36" s="516"/>
      <c r="E36" s="516"/>
      <c r="F36" s="516"/>
      <c r="G36" s="516"/>
      <c r="H36" s="516"/>
      <c r="I36" s="516"/>
      <c r="J36" s="516"/>
      <c r="K36" s="516"/>
    </row>
    <row r="37" spans="1:11" x14ac:dyDescent="0.35">
      <c r="A37" s="7"/>
    </row>
    <row r="38" spans="1:11" x14ac:dyDescent="0.35">
      <c r="A38" s="7"/>
    </row>
    <row r="39" spans="1:11" x14ac:dyDescent="0.35">
      <c r="A39" s="7"/>
    </row>
    <row r="40" spans="1:11" x14ac:dyDescent="0.35">
      <c r="A40" s="7"/>
    </row>
    <row r="41" spans="1:11" x14ac:dyDescent="0.35">
      <c r="A41" s="7"/>
    </row>
    <row r="42" spans="1:11" x14ac:dyDescent="0.35">
      <c r="A42" s="7"/>
    </row>
    <row r="46" spans="1:11" ht="4.5" customHeight="1" x14ac:dyDescent="0.35">
      <c r="A46" s="60"/>
      <c r="B46" s="58"/>
      <c r="C46" s="58"/>
      <c r="D46" s="58"/>
      <c r="E46" s="58"/>
      <c r="F46" s="58"/>
      <c r="G46" s="58"/>
      <c r="H46" s="58"/>
      <c r="I46" s="58"/>
      <c r="J46" s="58"/>
      <c r="K46" s="58"/>
    </row>
    <row r="47" spans="1:11" ht="15" customHeight="1" x14ac:dyDescent="0.35">
      <c r="A47" s="61" t="s">
        <v>1179</v>
      </c>
      <c r="B47" s="62"/>
      <c r="C47" s="58"/>
      <c r="D47" s="63"/>
      <c r="E47" s="62"/>
      <c r="F47" s="64"/>
      <c r="G47" s="65"/>
      <c r="H47" s="65"/>
      <c r="I47" s="65"/>
      <c r="J47" s="66"/>
      <c r="K47" s="66" t="s">
        <v>2062</v>
      </c>
    </row>
    <row r="48" spans="1:11" ht="4.5" customHeight="1" x14ac:dyDescent="0.35">
      <c r="A48" s="58"/>
      <c r="B48" s="58"/>
      <c r="C48" s="58"/>
      <c r="D48" s="58"/>
      <c r="E48" s="58"/>
      <c r="F48" s="58"/>
      <c r="G48" s="58"/>
      <c r="H48" s="58"/>
      <c r="I48" s="58"/>
      <c r="J48" s="58"/>
      <c r="K48" s="58"/>
    </row>
    <row r="52" spans="1:11" ht="43" customHeight="1" x14ac:dyDescent="0.35">
      <c r="A52" s="179"/>
      <c r="B52" s="513"/>
      <c r="C52" s="513"/>
      <c r="D52" s="513"/>
      <c r="E52" s="513"/>
      <c r="F52" s="513"/>
      <c r="G52" s="513"/>
      <c r="H52" s="513"/>
      <c r="I52" s="513"/>
      <c r="J52" s="513"/>
      <c r="K52" s="513"/>
    </row>
    <row r="53" spans="1:11" x14ac:dyDescent="0.35">
      <c r="B53" s="513"/>
      <c r="C53" s="513"/>
      <c r="D53" s="513"/>
      <c r="E53" s="513"/>
      <c r="F53" s="513"/>
      <c r="G53" s="513"/>
      <c r="H53" s="513"/>
      <c r="I53" s="513"/>
      <c r="J53" s="513"/>
      <c r="K53" s="513"/>
    </row>
  </sheetData>
  <sheetProtection algorithmName="SHA-512" hashValue="efx4wjhlg7rw5JPsLtqe1xH6FwV1yYva9ciSL2j/eaOryDth9OAuP5n51BEgm+U8vdaQY1FVFNzuQ5d6gPeV8Q==" saltValue="ePnUpLue9f577WTyV7amaQ==" spinCount="100000" sheet="1" selectLockedCells="1" selectUnlockedCells="1"/>
  <mergeCells count="11">
    <mergeCell ref="B53:K53"/>
    <mergeCell ref="B52:K52"/>
    <mergeCell ref="A6:K6"/>
    <mergeCell ref="A12:K12"/>
    <mergeCell ref="A22:K22"/>
    <mergeCell ref="A23:J23"/>
    <mergeCell ref="A25:K25"/>
    <mergeCell ref="A28:K28"/>
    <mergeCell ref="A32:K32"/>
    <mergeCell ref="A36:K36"/>
    <mergeCell ref="A11:K11"/>
  </mergeCells>
  <pageMargins left="0.25" right="0.25" top="0.25" bottom="0.25" header="0" footer="0"/>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99"/>
    <pageSetUpPr fitToPage="1"/>
  </sheetPr>
  <dimension ref="A1:J94"/>
  <sheetViews>
    <sheetView showGridLines="0" zoomScaleNormal="100" workbookViewId="0">
      <selection activeCell="I61" sqref="I61:J61"/>
    </sheetView>
  </sheetViews>
  <sheetFormatPr defaultColWidth="8.7265625" defaultRowHeight="14.5" x14ac:dyDescent="0.35"/>
  <cols>
    <col min="1" max="1" width="8.7265625" customWidth="1"/>
    <col min="2" max="3" width="9.1796875" customWidth="1"/>
    <col min="4" max="4" width="10.7265625" customWidth="1"/>
    <col min="5" max="5" width="8" customWidth="1"/>
    <col min="6" max="6" width="8.54296875" customWidth="1"/>
    <col min="7" max="7" width="8.81640625" customWidth="1"/>
    <col min="8" max="8" width="9.26953125" customWidth="1"/>
    <col min="9" max="9" width="11.1796875" customWidth="1"/>
    <col min="10" max="10" width="20.1796875" customWidth="1"/>
    <col min="11" max="11" width="9.1796875" customWidth="1"/>
  </cols>
  <sheetData>
    <row r="1" spans="1:10" ht="24" customHeight="1" x14ac:dyDescent="0.35">
      <c r="A1" s="58"/>
      <c r="B1" s="58"/>
      <c r="C1" s="58"/>
      <c r="D1" s="58"/>
      <c r="E1" s="58"/>
      <c r="F1" s="58"/>
      <c r="G1" s="58"/>
      <c r="H1" s="58"/>
      <c r="I1" s="58"/>
      <c r="J1" s="58"/>
    </row>
    <row r="2" spans="1:10" ht="23" x14ac:dyDescent="0.35">
      <c r="A2" s="665" t="str">
        <f>'App Instruct'!A2</f>
        <v>Program Application</v>
      </c>
      <c r="B2" s="59"/>
      <c r="C2" s="59"/>
      <c r="D2" s="59"/>
      <c r="E2" s="59"/>
      <c r="F2" s="59"/>
      <c r="G2" s="59"/>
      <c r="H2" s="59"/>
      <c r="I2" s="58"/>
      <c r="J2" s="58"/>
    </row>
    <row r="3" spans="1:10" ht="25" customHeight="1" x14ac:dyDescent="0.35">
      <c r="A3" s="666" t="str">
        <f>'App Instruct'!A3</f>
        <v>Savings and High-Impact Efficiency Funding Track (SHIFT) Incentive Program</v>
      </c>
      <c r="B3" s="666"/>
      <c r="C3" s="666"/>
      <c r="D3" s="666"/>
      <c r="E3" s="666"/>
      <c r="F3" s="666"/>
      <c r="G3" s="666"/>
      <c r="H3" s="666"/>
      <c r="I3" s="666"/>
      <c r="J3" s="666"/>
    </row>
    <row r="4" spans="1:10" ht="25" customHeight="1" x14ac:dyDescent="0.35">
      <c r="A4" s="666"/>
      <c r="B4" s="666"/>
      <c r="C4" s="666"/>
      <c r="D4" s="666"/>
      <c r="E4" s="666"/>
      <c r="F4" s="666"/>
      <c r="G4" s="666"/>
      <c r="H4" s="666"/>
      <c r="I4" s="666"/>
      <c r="J4" s="666"/>
    </row>
    <row r="5" spans="1:10" x14ac:dyDescent="0.35">
      <c r="A5" s="667" t="s">
        <v>1103</v>
      </c>
      <c r="B5" s="668"/>
      <c r="C5" s="668"/>
      <c r="D5" s="668"/>
      <c r="E5" s="668"/>
      <c r="F5" s="668"/>
      <c r="G5" s="668"/>
      <c r="H5" s="668"/>
      <c r="I5" s="668"/>
      <c r="J5" s="668"/>
    </row>
    <row r="6" spans="1:10" ht="32" customHeight="1" x14ac:dyDescent="0.35">
      <c r="A6" s="679" t="s">
        <v>2067</v>
      </c>
      <c r="B6" s="679"/>
      <c r="C6" s="679"/>
      <c r="D6" s="679"/>
      <c r="E6" s="679"/>
      <c r="F6" s="679"/>
      <c r="G6" s="679"/>
      <c r="H6" s="679"/>
      <c r="I6" s="679"/>
      <c r="J6" s="679"/>
    </row>
    <row r="7" spans="1:10" x14ac:dyDescent="0.35">
      <c r="A7" s="477" t="s">
        <v>36</v>
      </c>
      <c r="B7" s="477"/>
      <c r="C7" s="477"/>
      <c r="D7" s="477"/>
      <c r="E7" s="477"/>
      <c r="F7" s="477"/>
      <c r="G7" s="477"/>
      <c r="H7" s="477"/>
      <c r="I7" s="477"/>
      <c r="J7" s="477"/>
    </row>
    <row r="8" spans="1:10" ht="7.5" customHeight="1" x14ac:dyDescent="0.35">
      <c r="A8" s="9" t="s">
        <v>1104</v>
      </c>
      <c r="E8" s="10" t="s">
        <v>37</v>
      </c>
      <c r="I8" s="10" t="s">
        <v>38</v>
      </c>
    </row>
    <row r="9" spans="1:10" ht="16.5" customHeight="1" x14ac:dyDescent="0.35">
      <c r="A9" s="471" t="s">
        <v>2063</v>
      </c>
      <c r="B9" s="471"/>
      <c r="C9" s="471"/>
      <c r="D9" s="472"/>
      <c r="E9" s="478"/>
      <c r="F9" s="479"/>
      <c r="G9" s="479"/>
      <c r="H9" s="479"/>
      <c r="I9" s="480"/>
      <c r="J9" s="481"/>
    </row>
    <row r="10" spans="1:10" ht="7.5" customHeight="1" x14ac:dyDescent="0.35">
      <c r="A10" s="9" t="s">
        <v>39</v>
      </c>
      <c r="E10" s="10" t="s">
        <v>41</v>
      </c>
      <c r="H10" s="10"/>
    </row>
    <row r="11" spans="1:10" ht="16.5" customHeight="1" x14ac:dyDescent="0.35">
      <c r="A11" s="482"/>
      <c r="B11" s="482"/>
      <c r="C11" s="482"/>
      <c r="D11" s="483"/>
      <c r="E11" s="478"/>
      <c r="F11" s="479"/>
      <c r="G11" s="479"/>
      <c r="H11" s="479"/>
      <c r="I11" s="479"/>
      <c r="J11" s="479"/>
    </row>
    <row r="12" spans="1:10" ht="7.5" customHeight="1" x14ac:dyDescent="0.35">
      <c r="A12" s="9" t="s">
        <v>1105</v>
      </c>
      <c r="E12" s="10" t="s">
        <v>40</v>
      </c>
      <c r="H12" s="10" t="s">
        <v>42</v>
      </c>
    </row>
    <row r="13" spans="1:10" ht="16.5" customHeight="1" x14ac:dyDescent="0.35">
      <c r="A13" s="471"/>
      <c r="B13" s="471"/>
      <c r="C13" s="471"/>
      <c r="D13" s="472"/>
      <c r="E13" s="473"/>
      <c r="F13" s="474"/>
      <c r="G13" s="474"/>
      <c r="H13" s="475"/>
      <c r="I13" s="476"/>
      <c r="J13" s="476"/>
    </row>
    <row r="14" spans="1:10" ht="7.5" customHeight="1" x14ac:dyDescent="0.35">
      <c r="A14" s="9" t="s">
        <v>43</v>
      </c>
      <c r="E14" s="10" t="s">
        <v>1106</v>
      </c>
      <c r="H14" s="10" t="s">
        <v>45</v>
      </c>
      <c r="J14" s="10" t="s">
        <v>46</v>
      </c>
    </row>
    <row r="15" spans="1:10" ht="16.5" customHeight="1" x14ac:dyDescent="0.35">
      <c r="A15" s="471"/>
      <c r="B15" s="471"/>
      <c r="C15" s="471"/>
      <c r="D15" s="472"/>
      <c r="E15" s="468" t="str" cm="1">
        <f t="array" ref="E15">IFERROR(INDEX(City,MATCH(J15,ZipCode,0)),"")</f>
        <v/>
      </c>
      <c r="F15" s="469"/>
      <c r="G15" s="470"/>
      <c r="H15" s="496" t="s">
        <v>87</v>
      </c>
      <c r="I15" s="470"/>
      <c r="J15" s="82"/>
    </row>
    <row r="16" spans="1:10" ht="7.5" customHeight="1" x14ac:dyDescent="0.35">
      <c r="A16" s="9" t="s">
        <v>47</v>
      </c>
      <c r="B16" s="9"/>
      <c r="C16" s="9"/>
      <c r="D16" s="9"/>
      <c r="E16" s="12" t="s">
        <v>44</v>
      </c>
      <c r="F16" s="13"/>
      <c r="G16" s="13"/>
      <c r="H16" s="12" t="s">
        <v>45</v>
      </c>
      <c r="I16" s="13"/>
      <c r="J16" s="14" t="s">
        <v>46</v>
      </c>
    </row>
    <row r="17" spans="1:10" ht="16.5" customHeight="1" x14ac:dyDescent="0.35">
      <c r="A17" s="471"/>
      <c r="B17" s="471"/>
      <c r="C17" s="471"/>
      <c r="D17" s="472"/>
      <c r="E17" s="478"/>
      <c r="F17" s="479"/>
      <c r="G17" s="484"/>
      <c r="H17" s="478"/>
      <c r="I17" s="484"/>
      <c r="J17" s="11"/>
    </row>
    <row r="18" spans="1:10" ht="7.5" customHeight="1" x14ac:dyDescent="0.35">
      <c r="A18" s="9" t="s">
        <v>1921</v>
      </c>
      <c r="E18" s="9" t="s">
        <v>969</v>
      </c>
      <c r="F18" s="9"/>
      <c r="I18" s="9" t="s">
        <v>1898</v>
      </c>
    </row>
    <row r="19" spans="1:10" ht="20.25" customHeight="1" x14ac:dyDescent="0.35">
      <c r="A19" s="492"/>
      <c r="B19" s="493"/>
      <c r="C19" s="493"/>
      <c r="D19" s="493"/>
      <c r="E19" s="494"/>
      <c r="F19" s="494"/>
      <c r="G19" s="494"/>
      <c r="H19" s="494"/>
      <c r="I19" s="493"/>
      <c r="J19" s="495"/>
    </row>
    <row r="20" spans="1:10" ht="7.5" customHeight="1" x14ac:dyDescent="0.35">
      <c r="A20" s="9" t="s">
        <v>1107</v>
      </c>
      <c r="B20" s="9"/>
      <c r="C20" s="9"/>
      <c r="D20" s="9"/>
      <c r="E20" s="9" t="s">
        <v>48</v>
      </c>
      <c r="G20" s="13"/>
      <c r="H20" s="9" t="s">
        <v>1108</v>
      </c>
      <c r="I20" s="13"/>
      <c r="J20" s="9" t="s">
        <v>1109</v>
      </c>
    </row>
    <row r="21" spans="1:10" ht="20.25" customHeight="1" x14ac:dyDescent="0.35">
      <c r="A21" s="485"/>
      <c r="B21" s="485"/>
      <c r="C21" s="485"/>
      <c r="D21" s="486"/>
      <c r="E21" s="489"/>
      <c r="F21" s="490"/>
      <c r="G21" s="491"/>
      <c r="H21" s="487"/>
      <c r="I21" s="488"/>
      <c r="J21" s="132"/>
    </row>
    <row r="22" spans="1:10" ht="7.5" customHeight="1" x14ac:dyDescent="0.35">
      <c r="A22" s="9" t="s">
        <v>1922</v>
      </c>
      <c r="B22" s="9"/>
      <c r="C22" s="9"/>
      <c r="D22" s="9"/>
      <c r="E22" s="9" t="s">
        <v>1041</v>
      </c>
      <c r="G22" s="13"/>
      <c r="H22" s="9" t="s">
        <v>1110</v>
      </c>
      <c r="I22" s="13"/>
      <c r="J22" s="9" t="s">
        <v>1111</v>
      </c>
    </row>
    <row r="23" spans="1:10" ht="20.25" customHeight="1" x14ac:dyDescent="0.35">
      <c r="A23" s="485"/>
      <c r="B23" s="485"/>
      <c r="C23" s="485"/>
      <c r="D23" s="486"/>
      <c r="E23" s="489"/>
      <c r="F23" s="490"/>
      <c r="G23" s="491"/>
      <c r="H23" s="487"/>
      <c r="I23" s="488"/>
      <c r="J23" s="132"/>
    </row>
    <row r="24" spans="1:10" x14ac:dyDescent="0.35">
      <c r="A24" s="477" t="s">
        <v>49</v>
      </c>
      <c r="B24" s="477"/>
      <c r="C24" s="477"/>
      <c r="D24" s="477"/>
      <c r="E24" s="477"/>
      <c r="F24" s="477"/>
      <c r="G24" s="477"/>
      <c r="H24" s="477"/>
      <c r="I24" s="477"/>
      <c r="J24" s="477"/>
    </row>
    <row r="26" spans="1:10" x14ac:dyDescent="0.35">
      <c r="A26" s="15"/>
      <c r="B26" s="16"/>
      <c r="C26" s="16"/>
      <c r="D26" s="16"/>
      <c r="E26" s="16"/>
      <c r="F26" s="16"/>
      <c r="G26" s="16"/>
      <c r="H26" s="16"/>
      <c r="I26" s="16"/>
      <c r="J26" s="16"/>
    </row>
    <row r="27" spans="1:10" ht="7.5" customHeight="1" x14ac:dyDescent="0.35">
      <c r="A27" s="9" t="s">
        <v>50</v>
      </c>
      <c r="E27" s="10" t="s">
        <v>51</v>
      </c>
    </row>
    <row r="28" spans="1:10" ht="16.5" customHeight="1" x14ac:dyDescent="0.35">
      <c r="A28" s="669"/>
      <c r="B28" s="670"/>
      <c r="C28" s="670"/>
      <c r="D28" s="671"/>
      <c r="E28" s="672"/>
      <c r="F28" s="670"/>
      <c r="G28" s="670"/>
      <c r="H28" s="670"/>
      <c r="I28" s="670"/>
      <c r="J28" s="670"/>
    </row>
    <row r="29" spans="1:10" ht="7.5" customHeight="1" x14ac:dyDescent="0.35">
      <c r="A29" s="9" t="s">
        <v>52</v>
      </c>
      <c r="E29" s="10" t="s">
        <v>44</v>
      </c>
      <c r="H29" s="10" t="s">
        <v>53</v>
      </c>
      <c r="J29" s="10" t="s">
        <v>46</v>
      </c>
    </row>
    <row r="30" spans="1:10" ht="16.5" customHeight="1" x14ac:dyDescent="0.35">
      <c r="A30" s="669"/>
      <c r="B30" s="670"/>
      <c r="C30" s="670"/>
      <c r="D30" s="671"/>
      <c r="E30" s="672"/>
      <c r="F30" s="670"/>
      <c r="G30" s="671"/>
      <c r="H30" s="673"/>
      <c r="I30" s="674"/>
      <c r="J30" s="675"/>
    </row>
    <row r="31" spans="1:10" ht="7.5" customHeight="1" x14ac:dyDescent="0.35">
      <c r="A31" s="9" t="s">
        <v>54</v>
      </c>
      <c r="E31" s="10" t="s">
        <v>41</v>
      </c>
    </row>
    <row r="32" spans="1:10" ht="16.5" customHeight="1" x14ac:dyDescent="0.35">
      <c r="A32" s="676"/>
      <c r="B32" s="676"/>
      <c r="C32" s="676"/>
      <c r="D32" s="677"/>
      <c r="E32" s="672"/>
      <c r="F32" s="670"/>
      <c r="G32" s="670"/>
      <c r="H32" s="670"/>
      <c r="I32" s="670"/>
      <c r="J32" s="670"/>
    </row>
    <row r="33" spans="1:10" ht="7.5" customHeight="1" x14ac:dyDescent="0.35">
      <c r="A33" s="9" t="s">
        <v>55</v>
      </c>
      <c r="E33" s="10" t="s">
        <v>56</v>
      </c>
    </row>
    <row r="34" spans="1:10" ht="16.5" customHeight="1" x14ac:dyDescent="0.35">
      <c r="A34" s="511"/>
      <c r="B34" s="511"/>
      <c r="C34" s="511"/>
      <c r="D34" s="512"/>
      <c r="E34" s="673"/>
      <c r="F34" s="678"/>
      <c r="G34" s="678"/>
      <c r="H34" s="678"/>
      <c r="I34" s="678"/>
      <c r="J34" s="678"/>
    </row>
    <row r="35" spans="1:10" x14ac:dyDescent="0.35">
      <c r="A35" s="9"/>
    </row>
    <row r="36" spans="1:10" x14ac:dyDescent="0.35">
      <c r="A36" s="477" t="s">
        <v>57</v>
      </c>
      <c r="B36" s="477"/>
      <c r="C36" s="477"/>
      <c r="D36" s="477"/>
      <c r="E36" s="477"/>
      <c r="F36" s="477"/>
      <c r="G36" s="477"/>
      <c r="H36" s="477"/>
      <c r="I36" s="477"/>
      <c r="J36" s="477"/>
    </row>
    <row r="37" spans="1:10" ht="7.5" customHeight="1" x14ac:dyDescent="0.35">
      <c r="A37" s="9" t="s">
        <v>58</v>
      </c>
      <c r="E37" s="10"/>
      <c r="G37" s="10" t="s">
        <v>51</v>
      </c>
    </row>
    <row r="38" spans="1:10" ht="16.5" customHeight="1" x14ac:dyDescent="0.35">
      <c r="A38" s="465"/>
      <c r="B38" s="465"/>
      <c r="C38" s="465"/>
      <c r="D38" s="465"/>
      <c r="E38" s="465"/>
      <c r="F38" s="466"/>
      <c r="G38" s="467"/>
      <c r="H38" s="467"/>
      <c r="I38" s="467"/>
      <c r="J38" s="467"/>
    </row>
    <row r="39" spans="1:10" ht="7.5" customHeight="1" x14ac:dyDescent="0.35">
      <c r="A39" s="9" t="s">
        <v>59</v>
      </c>
      <c r="E39" s="10" t="s">
        <v>60</v>
      </c>
      <c r="H39" s="10" t="s">
        <v>45</v>
      </c>
      <c r="J39" s="10" t="s">
        <v>46</v>
      </c>
    </row>
    <row r="40" spans="1:10" ht="16.5" customHeight="1" x14ac:dyDescent="0.35">
      <c r="A40" s="471"/>
      <c r="B40" s="471"/>
      <c r="C40" s="471"/>
      <c r="D40" s="472"/>
      <c r="E40" s="478"/>
      <c r="F40" s="479"/>
      <c r="G40" s="484"/>
      <c r="H40" s="478"/>
      <c r="I40" s="484"/>
      <c r="J40" s="11"/>
    </row>
    <row r="41" spans="1:10" ht="7.5" customHeight="1" x14ac:dyDescent="0.35">
      <c r="A41" s="9" t="s">
        <v>54</v>
      </c>
      <c r="E41" s="10" t="s">
        <v>41</v>
      </c>
    </row>
    <row r="42" spans="1:10" ht="16.5" customHeight="1" x14ac:dyDescent="0.35">
      <c r="A42" s="482"/>
      <c r="B42" s="482"/>
      <c r="C42" s="482"/>
      <c r="D42" s="483"/>
      <c r="E42" s="478"/>
      <c r="F42" s="479"/>
      <c r="G42" s="479"/>
      <c r="H42" s="479"/>
      <c r="I42" s="479"/>
      <c r="J42" s="479"/>
    </row>
    <row r="43" spans="1:10" ht="7.5" customHeight="1" x14ac:dyDescent="0.35">
      <c r="A43" s="9" t="s">
        <v>55</v>
      </c>
      <c r="E43" s="10" t="s">
        <v>56</v>
      </c>
    </row>
    <row r="44" spans="1:10" ht="16.5" customHeight="1" x14ac:dyDescent="0.35">
      <c r="A44" s="127"/>
      <c r="B44" s="16"/>
      <c r="C44" s="16"/>
      <c r="D44" s="17"/>
      <c r="E44" s="499"/>
      <c r="F44" s="500"/>
      <c r="G44" s="500"/>
      <c r="H44" s="500"/>
      <c r="I44" s="500"/>
      <c r="J44" s="500"/>
    </row>
    <row r="45" spans="1:10" ht="12.75" customHeight="1" x14ac:dyDescent="0.35">
      <c r="A45" s="9"/>
      <c r="E45" s="13"/>
      <c r="F45" s="13"/>
      <c r="G45" s="13"/>
      <c r="H45" s="13"/>
      <c r="I45" s="13"/>
      <c r="J45" s="13"/>
    </row>
    <row r="46" spans="1:10" x14ac:dyDescent="0.35">
      <c r="A46" s="477" t="s">
        <v>61</v>
      </c>
      <c r="B46" s="477"/>
      <c r="C46" s="477"/>
      <c r="D46" s="477"/>
      <c r="E46" s="477"/>
      <c r="F46" s="477"/>
      <c r="G46" s="477"/>
      <c r="H46" s="477"/>
      <c r="I46" s="477"/>
      <c r="J46" s="477"/>
    </row>
    <row r="47" spans="1:10" ht="7.5" customHeight="1" x14ac:dyDescent="0.35">
      <c r="A47" s="9" t="s">
        <v>62</v>
      </c>
      <c r="E47" s="10" t="s">
        <v>63</v>
      </c>
    </row>
    <row r="48" spans="1:10" ht="16.5" customHeight="1" x14ac:dyDescent="0.35">
      <c r="A48" s="471"/>
      <c r="B48" s="471"/>
      <c r="C48" s="471"/>
      <c r="D48" s="472"/>
      <c r="E48" s="478"/>
      <c r="F48" s="479"/>
      <c r="G48" s="479"/>
      <c r="H48" s="479"/>
      <c r="I48" s="479"/>
      <c r="J48" s="479"/>
    </row>
    <row r="49" spans="1:10" ht="7.5" customHeight="1" x14ac:dyDescent="0.35">
      <c r="A49" s="9" t="s">
        <v>43</v>
      </c>
      <c r="E49" s="10" t="s">
        <v>44</v>
      </c>
      <c r="H49" s="10" t="s">
        <v>45</v>
      </c>
      <c r="J49" s="10" t="s">
        <v>46</v>
      </c>
    </row>
    <row r="50" spans="1:10" ht="16.5" customHeight="1" x14ac:dyDescent="0.35">
      <c r="A50" s="507"/>
      <c r="B50" s="507"/>
      <c r="C50" s="507"/>
      <c r="D50" s="508"/>
      <c r="E50" s="509"/>
      <c r="F50" s="505"/>
      <c r="G50" s="510"/>
      <c r="H50" s="509"/>
      <c r="I50" s="510"/>
      <c r="J50" s="170"/>
    </row>
    <row r="51" spans="1:10" ht="7.5" customHeight="1" x14ac:dyDescent="0.35">
      <c r="A51" s="9" t="s">
        <v>54</v>
      </c>
      <c r="E51" s="10" t="s">
        <v>41</v>
      </c>
    </row>
    <row r="52" spans="1:10" ht="16.5" customHeight="1" x14ac:dyDescent="0.35">
      <c r="A52" s="505"/>
      <c r="B52" s="505"/>
      <c r="C52" s="505"/>
      <c r="D52" s="510"/>
      <c r="E52" s="509"/>
      <c r="F52" s="505"/>
      <c r="G52" s="505"/>
      <c r="H52" s="505"/>
      <c r="I52" s="505"/>
      <c r="J52" s="505"/>
    </row>
    <row r="53" spans="1:10" ht="7.5" customHeight="1" x14ac:dyDescent="0.35">
      <c r="A53" s="9" t="s">
        <v>55</v>
      </c>
      <c r="E53" s="10" t="s">
        <v>56</v>
      </c>
    </row>
    <row r="54" spans="1:10" ht="16.5" customHeight="1" x14ac:dyDescent="0.35">
      <c r="A54" s="16"/>
      <c r="B54" s="16"/>
      <c r="C54" s="16"/>
      <c r="D54" s="17"/>
      <c r="E54" s="509"/>
      <c r="F54" s="505"/>
      <c r="G54" s="505"/>
      <c r="H54" s="505"/>
      <c r="I54" s="505"/>
      <c r="J54" s="505"/>
    </row>
    <row r="55" spans="1:10" ht="12.75" customHeight="1" x14ac:dyDescent="0.35">
      <c r="E55" s="13"/>
      <c r="F55" s="13"/>
      <c r="G55" s="13"/>
      <c r="H55" s="13"/>
      <c r="I55" s="13"/>
      <c r="J55" s="13"/>
    </row>
    <row r="56" spans="1:10" x14ac:dyDescent="0.35">
      <c r="A56" s="477" t="s">
        <v>64</v>
      </c>
      <c r="B56" s="477"/>
      <c r="C56" s="477"/>
      <c r="D56" s="477"/>
      <c r="E56" s="477"/>
      <c r="F56" s="477"/>
      <c r="G56" s="477"/>
      <c r="H56" s="477"/>
      <c r="I56" s="477"/>
      <c r="J56" s="477"/>
    </row>
    <row r="57" spans="1:10" ht="7.5" customHeight="1" x14ac:dyDescent="0.35">
      <c r="A57" s="9" t="s">
        <v>65</v>
      </c>
    </row>
    <row r="58" spans="1:10" ht="16.5" customHeight="1" x14ac:dyDescent="0.35">
      <c r="A58" s="497"/>
      <c r="B58" s="497"/>
      <c r="C58" s="497"/>
      <c r="D58" s="498"/>
      <c r="E58" s="71"/>
      <c r="F58" s="71"/>
      <c r="G58" s="71"/>
      <c r="H58" s="71"/>
      <c r="I58" s="71"/>
      <c r="J58" s="71"/>
    </row>
    <row r="59" spans="1:10" ht="7.5" customHeight="1" x14ac:dyDescent="0.35">
      <c r="A59" s="9" t="s">
        <v>967</v>
      </c>
    </row>
    <row r="60" spans="1:10" ht="16.5" customHeight="1" x14ac:dyDescent="0.45">
      <c r="A60" s="128" t="s">
        <v>1923</v>
      </c>
      <c r="B60" s="129"/>
      <c r="C60" s="129"/>
      <c r="D60" s="129"/>
      <c r="E60" s="129"/>
      <c r="F60" s="42"/>
      <c r="G60" s="42"/>
      <c r="H60" s="40"/>
      <c r="I60" s="130"/>
      <c r="J60" s="130"/>
    </row>
    <row r="61" spans="1:10" ht="16.5" customHeight="1" x14ac:dyDescent="0.35">
      <c r="A61" s="506" t="s">
        <v>66</v>
      </c>
      <c r="B61" s="506"/>
      <c r="C61" s="506"/>
      <c r="D61" s="506"/>
      <c r="E61" s="506"/>
      <c r="F61" s="19"/>
      <c r="G61" s="19"/>
      <c r="H61" s="41" t="s">
        <v>17</v>
      </c>
      <c r="I61" s="502">
        <f>'Savings Summary'!I35</f>
        <v>0</v>
      </c>
      <c r="J61" s="503"/>
    </row>
    <row r="62" spans="1:10" ht="12.75" customHeight="1" x14ac:dyDescent="0.35">
      <c r="A62" s="19"/>
      <c r="B62" s="19"/>
      <c r="C62" s="19"/>
      <c r="D62" s="19"/>
      <c r="E62" s="19"/>
      <c r="F62" s="19"/>
      <c r="G62" s="19"/>
      <c r="H62" s="18"/>
      <c r="I62" s="39"/>
      <c r="J62" s="20"/>
    </row>
    <row r="63" spans="1:10" x14ac:dyDescent="0.35">
      <c r="A63" s="477" t="s">
        <v>67</v>
      </c>
      <c r="B63" s="477"/>
      <c r="C63" s="477"/>
      <c r="D63" s="477"/>
      <c r="E63" s="477"/>
      <c r="F63" s="477"/>
      <c r="G63" s="477"/>
      <c r="H63" s="477"/>
      <c r="I63" s="477"/>
      <c r="J63" s="477"/>
    </row>
    <row r="64" spans="1:10" ht="17" x14ac:dyDescent="0.35">
      <c r="A64" s="21"/>
    </row>
    <row r="65" spans="1:10" x14ac:dyDescent="0.35">
      <c r="A65" s="22"/>
    </row>
    <row r="66" spans="1:10" ht="7.5" customHeight="1" x14ac:dyDescent="0.35"/>
    <row r="67" spans="1:10" ht="7.5" customHeight="1" x14ac:dyDescent="0.35">
      <c r="A67" s="9" t="s">
        <v>68</v>
      </c>
    </row>
    <row r="68" spans="1:10" ht="122.25" customHeight="1" x14ac:dyDescent="0.45">
      <c r="A68" s="504"/>
      <c r="B68" s="504"/>
      <c r="C68" s="504"/>
      <c r="D68" s="504"/>
      <c r="E68" s="504"/>
      <c r="F68" s="504"/>
      <c r="G68" s="504"/>
      <c r="H68" s="504"/>
      <c r="I68" s="504"/>
      <c r="J68" s="504"/>
    </row>
    <row r="69" spans="1:10" ht="7.5" customHeight="1" x14ac:dyDescent="0.35">
      <c r="A69" s="9" t="s">
        <v>69</v>
      </c>
    </row>
    <row r="70" spans="1:10" ht="20.25" customHeight="1" x14ac:dyDescent="0.35">
      <c r="A70" s="505"/>
      <c r="B70" s="505"/>
      <c r="C70" s="505"/>
      <c r="D70" s="505"/>
      <c r="E70" s="505"/>
      <c r="F70" s="505"/>
      <c r="G70" s="505"/>
      <c r="H70" s="505"/>
      <c r="I70" s="505"/>
      <c r="J70" s="505"/>
    </row>
    <row r="71" spans="1:10" ht="7.5" customHeight="1" x14ac:dyDescent="0.35">
      <c r="A71" s="9" t="s">
        <v>70</v>
      </c>
    </row>
    <row r="72" spans="1:10" ht="20.25" customHeight="1" x14ac:dyDescent="0.35">
      <c r="A72" s="505"/>
      <c r="B72" s="505"/>
      <c r="C72" s="505"/>
      <c r="D72" s="505"/>
      <c r="E72" s="505"/>
      <c r="F72" s="505"/>
      <c r="G72" s="505"/>
      <c r="H72" s="505"/>
      <c r="I72" s="505"/>
      <c r="J72" s="505"/>
    </row>
    <row r="73" spans="1:10" ht="7.5" customHeight="1" x14ac:dyDescent="0.35">
      <c r="A73" s="9" t="s">
        <v>71</v>
      </c>
    </row>
    <row r="74" spans="1:10" ht="20.25" customHeight="1" x14ac:dyDescent="0.35">
      <c r="A74" s="505"/>
      <c r="B74" s="505"/>
      <c r="C74" s="505"/>
      <c r="D74" s="505"/>
      <c r="E74" s="505"/>
      <c r="F74" s="505"/>
      <c r="G74" s="505"/>
      <c r="H74" s="505"/>
      <c r="I74" s="505"/>
      <c r="J74" s="505"/>
    </row>
    <row r="75" spans="1:10" ht="7.5" customHeight="1" x14ac:dyDescent="0.35">
      <c r="A75" s="9" t="s">
        <v>72</v>
      </c>
    </row>
    <row r="76" spans="1:10" ht="20.25" customHeight="1" x14ac:dyDescent="0.35">
      <c r="A76" s="501"/>
      <c r="B76" s="501"/>
      <c r="C76" s="501"/>
      <c r="D76" s="501"/>
      <c r="E76" s="501"/>
      <c r="F76" s="501"/>
      <c r="G76" s="501"/>
      <c r="H76" s="501"/>
      <c r="I76" s="501"/>
      <c r="J76" s="501"/>
    </row>
    <row r="77" spans="1:10" x14ac:dyDescent="0.35">
      <c r="A77" s="9"/>
    </row>
    <row r="78" spans="1:10" x14ac:dyDescent="0.35">
      <c r="A78" s="9"/>
    </row>
    <row r="92" spans="1:10" ht="4.5" customHeight="1" x14ac:dyDescent="0.35">
      <c r="A92" s="60"/>
      <c r="B92" s="58"/>
      <c r="C92" s="58"/>
      <c r="D92" s="58"/>
      <c r="E92" s="58"/>
      <c r="F92" s="58"/>
      <c r="G92" s="58"/>
      <c r="H92" s="58"/>
      <c r="I92" s="58"/>
      <c r="J92" s="58"/>
    </row>
    <row r="93" spans="1:10" ht="15" customHeight="1" x14ac:dyDescent="0.35">
      <c r="A93" s="61" t="str">
        <f>'App Instruct'!A47</f>
        <v>1-800-787-1706                                    energysavings@nationalgrid.com   | www.ngrid.com/business</v>
      </c>
      <c r="B93" s="131"/>
      <c r="C93" s="58"/>
      <c r="D93" s="63"/>
      <c r="E93" s="131"/>
      <c r="F93" s="64"/>
      <c r="G93" s="65"/>
      <c r="H93" s="65"/>
      <c r="I93" s="65"/>
      <c r="J93" s="66" t="str">
        <f>'App Instruct'!K47</f>
        <v>Rev 0 (7/1/26)</v>
      </c>
    </row>
    <row r="94" spans="1:10" ht="4.5" customHeight="1" x14ac:dyDescent="0.35">
      <c r="A94" s="58"/>
      <c r="B94" s="58"/>
      <c r="C94" s="58"/>
      <c r="D94" s="58"/>
      <c r="E94" s="58"/>
      <c r="F94" s="58"/>
      <c r="G94" s="58"/>
      <c r="H94" s="58"/>
      <c r="I94" s="58"/>
      <c r="J94" s="58"/>
    </row>
  </sheetData>
  <sheetProtection algorithmName="SHA-512" hashValue="IwotLrkL4OTFYKz1LBogcOLad1YK5wRbq+7J9ll9EMXBufYSFBFuVcxEmQpf7hZy0GHI8m3TowcqkUcD+Jpxpg==" saltValue="y5aLMQ9FnGdUZIOegqqEyQ==" spinCount="100000" sheet="1" objects="1" scenarios="1" formatCells="0"/>
  <mergeCells count="63">
    <mergeCell ref="A6:J6"/>
    <mergeCell ref="A34:D34"/>
    <mergeCell ref="E34:J34"/>
    <mergeCell ref="E21:G21"/>
    <mergeCell ref="A32:D32"/>
    <mergeCell ref="E32:J32"/>
    <mergeCell ref="H23:I23"/>
    <mergeCell ref="A30:D30"/>
    <mergeCell ref="E30:G30"/>
    <mergeCell ref="H30:I30"/>
    <mergeCell ref="A28:D28"/>
    <mergeCell ref="E28:J28"/>
    <mergeCell ref="A42:D42"/>
    <mergeCell ref="E42:J42"/>
    <mergeCell ref="A40:D40"/>
    <mergeCell ref="E40:G40"/>
    <mergeCell ref="H40:I40"/>
    <mergeCell ref="E54:J54"/>
    <mergeCell ref="A56:J56"/>
    <mergeCell ref="E50:G50"/>
    <mergeCell ref="H50:I50"/>
    <mergeCell ref="A52:D52"/>
    <mergeCell ref="H15:I15"/>
    <mergeCell ref="A58:D58"/>
    <mergeCell ref="E44:J44"/>
    <mergeCell ref="A76:J76"/>
    <mergeCell ref="I61:J61"/>
    <mergeCell ref="A63:J63"/>
    <mergeCell ref="A68:J68"/>
    <mergeCell ref="A70:J70"/>
    <mergeCell ref="A72:J72"/>
    <mergeCell ref="A74:J74"/>
    <mergeCell ref="A61:E61"/>
    <mergeCell ref="A46:J46"/>
    <mergeCell ref="A48:D48"/>
    <mergeCell ref="E48:J48"/>
    <mergeCell ref="A50:D50"/>
    <mergeCell ref="E52:J52"/>
    <mergeCell ref="E17:G17"/>
    <mergeCell ref="H17:I17"/>
    <mergeCell ref="A24:J24"/>
    <mergeCell ref="A21:D21"/>
    <mergeCell ref="H21:I21"/>
    <mergeCell ref="A23:D23"/>
    <mergeCell ref="E23:G23"/>
    <mergeCell ref="A19:D19"/>
    <mergeCell ref="E19:H19"/>
    <mergeCell ref="I19:J19"/>
    <mergeCell ref="A38:F38"/>
    <mergeCell ref="G38:J38"/>
    <mergeCell ref="E15:G15"/>
    <mergeCell ref="A13:D13"/>
    <mergeCell ref="E13:G13"/>
    <mergeCell ref="H13:J13"/>
    <mergeCell ref="A7:J7"/>
    <mergeCell ref="A9:D9"/>
    <mergeCell ref="E9:H9"/>
    <mergeCell ref="I9:J9"/>
    <mergeCell ref="A11:D11"/>
    <mergeCell ref="E11:J11"/>
    <mergeCell ref="A36:J36"/>
    <mergeCell ref="A15:D15"/>
    <mergeCell ref="A17:D17"/>
  </mergeCells>
  <conditionalFormatting sqref="A23:J23">
    <cfRule type="expression" dxfId="0" priority="47">
      <formula>AND(#REF!&lt;&gt;"Natural Gas",$I$19&lt;&gt;"Natural Gas")</formula>
    </cfRule>
  </conditionalFormatting>
  <dataValidations count="7">
    <dataValidation allowBlank="1" showInputMessage="1" showErrorMessage="1" promptTitle="Date" prompt="Hit Cntrl &amp; ; keys to enter todays date" sqref="A76:J76" xr:uid="{00000000-0002-0000-0100-000001000000}"/>
    <dataValidation allowBlank="1" showInputMessage="1" showErrorMessage="1" promptTitle="Date" prompt="hit Cntrl &amp; ; keys to enter todays date" sqref="I9:J9" xr:uid="{00000000-0002-0000-0100-000002000000}"/>
    <dataValidation type="list" allowBlank="1" showInputMessage="1" showErrorMessage="1" sqref="H50:I50 H40:I40 H30:I30 H17:I17" xr:uid="{00000000-0002-0000-0100-000003000000}">
      <formula1>States</formula1>
    </dataValidation>
    <dataValidation type="list" allowBlank="1" showErrorMessage="1" sqref="A19" xr:uid="{00000000-0002-0000-0100-000004000000}">
      <formula1>Shifts</formula1>
    </dataValidation>
    <dataValidation type="list" allowBlank="1" showInputMessage="1" showErrorMessage="1" sqref="J15" xr:uid="{6936357A-CAAE-4108-9310-11BC76ABDA0D}">
      <formula1>ZipCode</formula1>
    </dataValidation>
    <dataValidation type="list" allowBlank="1" showInputMessage="1" showErrorMessage="1" sqref="I19" xr:uid="{012AFEB3-0E6E-4620-9D58-89AE033FE54D}">
      <formula1>HeatingSource</formula1>
    </dataValidation>
    <dataValidation allowBlank="1" showErrorMessage="1" sqref="G20:J23" xr:uid="{F8746DBC-6F3D-4FDF-A2C6-F05A2A138425}"/>
  </dataValidations>
  <pageMargins left="0.7" right="0.7" top="0.75" bottom="0.75" header="0" footer="0"/>
  <pageSetup scale="88" fitToHeight="0" orientation="portrait" horizontalDpi="90" verticalDpi="90" r:id="rId1"/>
  <rowBreaks count="1" manualBreakCount="1">
    <brk id="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2" r:id="rId4" name="Check Box 8">
              <controlPr locked="0" defaultSize="0" autoFill="0" autoLine="0" autoPict="0" altText="Exempt_x000a_">
                <anchor moveWithCells="1">
                  <from>
                    <xdr:col>2</xdr:col>
                    <xdr:colOff>387350</xdr:colOff>
                    <xdr:row>24</xdr:row>
                    <xdr:rowOff>50800</xdr:rowOff>
                  </from>
                  <to>
                    <xdr:col>5</xdr:col>
                    <xdr:colOff>520700</xdr:colOff>
                    <xdr:row>25</xdr:row>
                    <xdr:rowOff>120650</xdr:rowOff>
                  </to>
                </anchor>
              </controlPr>
            </control>
          </mc:Choice>
        </mc:AlternateContent>
        <mc:AlternateContent xmlns:mc="http://schemas.openxmlformats.org/markup-compatibility/2006">
          <mc:Choice Requires="x14">
            <control shapeId="21513" r:id="rId5" name="Check Box 9">
              <controlPr locked="0" defaultSize="0" autoFill="0" autoLine="0" autoPict="0">
                <anchor moveWithCells="1">
                  <from>
                    <xdr:col>0</xdr:col>
                    <xdr:colOff>57150</xdr:colOff>
                    <xdr:row>24</xdr:row>
                    <xdr:rowOff>57150</xdr:rowOff>
                  </from>
                  <to>
                    <xdr:col>2</xdr:col>
                    <xdr:colOff>342900</xdr:colOff>
                    <xdr:row>25</xdr:row>
                    <xdr:rowOff>107950</xdr:rowOff>
                  </to>
                </anchor>
              </controlPr>
            </control>
          </mc:Choice>
        </mc:AlternateContent>
        <mc:AlternateContent xmlns:mc="http://schemas.openxmlformats.org/markup-compatibility/2006">
          <mc:Choice Requires="x14">
            <control shapeId="21514" r:id="rId6" name="Check Box 10">
              <controlPr locked="0" defaultSize="0" autoFill="0" autoLine="0" autoPict="0" altText="Exempt_x000a_">
                <anchor moveWithCells="1">
                  <from>
                    <xdr:col>7</xdr:col>
                    <xdr:colOff>488950</xdr:colOff>
                    <xdr:row>24</xdr:row>
                    <xdr:rowOff>63500</xdr:rowOff>
                  </from>
                  <to>
                    <xdr:col>9</xdr:col>
                    <xdr:colOff>482600</xdr:colOff>
                    <xdr:row>25</xdr:row>
                    <xdr:rowOff>107950</xdr:rowOff>
                  </to>
                </anchor>
              </controlPr>
            </control>
          </mc:Choice>
        </mc:AlternateContent>
        <mc:AlternateContent xmlns:mc="http://schemas.openxmlformats.org/markup-compatibility/2006">
          <mc:Choice Requires="x14">
            <control shapeId="21515" r:id="rId7" name="Check Box 11">
              <controlPr locked="0" defaultSize="0" autoFill="0" autoLine="0" autoPict="0" altText="Exempt_x000a_">
                <anchor moveWithCells="1">
                  <from>
                    <xdr:col>1</xdr:col>
                    <xdr:colOff>247650</xdr:colOff>
                    <xdr:row>33</xdr:row>
                    <xdr:rowOff>12700</xdr:rowOff>
                  </from>
                  <to>
                    <xdr:col>2</xdr:col>
                    <xdr:colOff>273050</xdr:colOff>
                    <xdr:row>33</xdr:row>
                    <xdr:rowOff>203200</xdr:rowOff>
                  </to>
                </anchor>
              </controlPr>
            </control>
          </mc:Choice>
        </mc:AlternateContent>
        <mc:AlternateContent xmlns:mc="http://schemas.openxmlformats.org/markup-compatibility/2006">
          <mc:Choice Requires="x14">
            <control shapeId="21516" r:id="rId8" name="Check Box 12">
              <controlPr locked="0" defaultSize="0" autoFill="0" autoLine="0" autoPict="0">
                <anchor moveWithCells="1">
                  <from>
                    <xdr:col>0</xdr:col>
                    <xdr:colOff>12700</xdr:colOff>
                    <xdr:row>33</xdr:row>
                    <xdr:rowOff>12700</xdr:rowOff>
                  </from>
                  <to>
                    <xdr:col>1</xdr:col>
                    <xdr:colOff>304800</xdr:colOff>
                    <xdr:row>33</xdr:row>
                    <xdr:rowOff>203200</xdr:rowOff>
                  </to>
                </anchor>
              </controlPr>
            </control>
          </mc:Choice>
        </mc:AlternateContent>
        <mc:AlternateContent xmlns:mc="http://schemas.openxmlformats.org/markup-compatibility/2006">
          <mc:Choice Requires="x14">
            <control shapeId="21517" r:id="rId9" name="Check Box 13">
              <controlPr locked="0" defaultSize="0" autoFill="0" autoLine="0" autoPict="0" altText="Exempt_x000a_">
                <anchor moveWithCells="1">
                  <from>
                    <xdr:col>2</xdr:col>
                    <xdr:colOff>241300</xdr:colOff>
                    <xdr:row>33</xdr:row>
                    <xdr:rowOff>0</xdr:rowOff>
                  </from>
                  <to>
                    <xdr:col>3</xdr:col>
                    <xdr:colOff>635000</xdr:colOff>
                    <xdr:row>33</xdr:row>
                    <xdr:rowOff>203200</xdr:rowOff>
                  </to>
                </anchor>
              </controlPr>
            </control>
          </mc:Choice>
        </mc:AlternateContent>
        <mc:AlternateContent xmlns:mc="http://schemas.openxmlformats.org/markup-compatibility/2006">
          <mc:Choice Requires="x14">
            <control shapeId="21518" r:id="rId10" name="Check Box 14">
              <controlPr locked="0" defaultSize="0" autoFill="0" autoLine="0" autoPict="0" altText="Exempt_x000a_">
                <anchor moveWithCells="1">
                  <from>
                    <xdr:col>1</xdr:col>
                    <xdr:colOff>247650</xdr:colOff>
                    <xdr:row>43</xdr:row>
                    <xdr:rowOff>0</xdr:rowOff>
                  </from>
                  <to>
                    <xdr:col>2</xdr:col>
                    <xdr:colOff>273050</xdr:colOff>
                    <xdr:row>43</xdr:row>
                    <xdr:rowOff>190500</xdr:rowOff>
                  </to>
                </anchor>
              </controlPr>
            </control>
          </mc:Choice>
        </mc:AlternateContent>
        <mc:AlternateContent xmlns:mc="http://schemas.openxmlformats.org/markup-compatibility/2006">
          <mc:Choice Requires="x14">
            <control shapeId="21519" r:id="rId11" name="Check Box 15">
              <controlPr locked="0" defaultSize="0" autoFill="0" autoLine="0" autoPict="0">
                <anchor moveWithCells="1">
                  <from>
                    <xdr:col>0</xdr:col>
                    <xdr:colOff>12700</xdr:colOff>
                    <xdr:row>43</xdr:row>
                    <xdr:rowOff>0</xdr:rowOff>
                  </from>
                  <to>
                    <xdr:col>1</xdr:col>
                    <xdr:colOff>304800</xdr:colOff>
                    <xdr:row>43</xdr:row>
                    <xdr:rowOff>190500</xdr:rowOff>
                  </to>
                </anchor>
              </controlPr>
            </control>
          </mc:Choice>
        </mc:AlternateContent>
        <mc:AlternateContent xmlns:mc="http://schemas.openxmlformats.org/markup-compatibility/2006">
          <mc:Choice Requires="x14">
            <control shapeId="21520" r:id="rId12" name="Check Box 16">
              <controlPr locked="0" defaultSize="0" autoFill="0" autoLine="0" autoPict="0" altText="Exempt_x000a_">
                <anchor moveWithCells="1">
                  <from>
                    <xdr:col>2</xdr:col>
                    <xdr:colOff>241300</xdr:colOff>
                    <xdr:row>42</xdr:row>
                    <xdr:rowOff>31750</xdr:rowOff>
                  </from>
                  <to>
                    <xdr:col>3</xdr:col>
                    <xdr:colOff>635000</xdr:colOff>
                    <xdr:row>44</xdr:row>
                    <xdr:rowOff>19050</xdr:rowOff>
                  </to>
                </anchor>
              </controlPr>
            </control>
          </mc:Choice>
        </mc:AlternateContent>
        <mc:AlternateContent xmlns:mc="http://schemas.openxmlformats.org/markup-compatibility/2006">
          <mc:Choice Requires="x14">
            <control shapeId="21521" r:id="rId13" name="Check Box 17">
              <controlPr locked="0" defaultSize="0" autoFill="0" autoLine="0" autoPict="0" altText="Exempt_x000a_">
                <anchor moveWithCells="1">
                  <from>
                    <xdr:col>1</xdr:col>
                    <xdr:colOff>247650</xdr:colOff>
                    <xdr:row>53</xdr:row>
                    <xdr:rowOff>12700</xdr:rowOff>
                  </from>
                  <to>
                    <xdr:col>2</xdr:col>
                    <xdr:colOff>273050</xdr:colOff>
                    <xdr:row>53</xdr:row>
                    <xdr:rowOff>203200</xdr:rowOff>
                  </to>
                </anchor>
              </controlPr>
            </control>
          </mc:Choice>
        </mc:AlternateContent>
        <mc:AlternateContent xmlns:mc="http://schemas.openxmlformats.org/markup-compatibility/2006">
          <mc:Choice Requires="x14">
            <control shapeId="21522" r:id="rId14" name="Check Box 18">
              <controlPr locked="0" defaultSize="0" autoFill="0" autoLine="0" autoPict="0">
                <anchor moveWithCells="1">
                  <from>
                    <xdr:col>0</xdr:col>
                    <xdr:colOff>12700</xdr:colOff>
                    <xdr:row>53</xdr:row>
                    <xdr:rowOff>12700</xdr:rowOff>
                  </from>
                  <to>
                    <xdr:col>1</xdr:col>
                    <xdr:colOff>304800</xdr:colOff>
                    <xdr:row>53</xdr:row>
                    <xdr:rowOff>203200</xdr:rowOff>
                  </to>
                </anchor>
              </controlPr>
            </control>
          </mc:Choice>
        </mc:AlternateContent>
        <mc:AlternateContent xmlns:mc="http://schemas.openxmlformats.org/markup-compatibility/2006">
          <mc:Choice Requires="x14">
            <control shapeId="21523" r:id="rId15" name="Check Box 19">
              <controlPr locked="0" defaultSize="0" autoFill="0" autoLine="0" autoPict="0" altText="Exempt_x000a_">
                <anchor moveWithCells="1">
                  <from>
                    <xdr:col>2</xdr:col>
                    <xdr:colOff>241300</xdr:colOff>
                    <xdr:row>53</xdr:row>
                    <xdr:rowOff>0</xdr:rowOff>
                  </from>
                  <to>
                    <xdr:col>3</xdr:col>
                    <xdr:colOff>635000</xdr:colOff>
                    <xdr:row>53</xdr:row>
                    <xdr:rowOff>203200</xdr:rowOff>
                  </to>
                </anchor>
              </controlPr>
            </control>
          </mc:Choice>
        </mc:AlternateContent>
        <mc:AlternateContent xmlns:mc="http://schemas.openxmlformats.org/markup-compatibility/2006">
          <mc:Choice Requires="x14">
            <control shapeId="21524" r:id="rId16" name="Check Box 20">
              <controlPr locked="0" defaultSize="0" autoFill="0" autoLine="0" autoPict="0">
                <anchor moveWithCells="1">
                  <from>
                    <xdr:col>0</xdr:col>
                    <xdr:colOff>19050</xdr:colOff>
                    <xdr:row>63</xdr:row>
                    <xdr:rowOff>12700</xdr:rowOff>
                  </from>
                  <to>
                    <xdr:col>9</xdr:col>
                    <xdr:colOff>482600</xdr:colOff>
                    <xdr:row>65</xdr:row>
                    <xdr:rowOff>19050</xdr:rowOff>
                  </to>
                </anchor>
              </controlPr>
            </control>
          </mc:Choice>
        </mc:AlternateContent>
        <mc:AlternateContent xmlns:mc="http://schemas.openxmlformats.org/markup-compatibility/2006">
          <mc:Choice Requires="x14">
            <control shapeId="21525" r:id="rId17" name="Check Box 21">
              <controlPr locked="0" defaultSize="0" autoFill="0" autoLine="0" autoPict="0" altText="Exempt_x000a_">
                <anchor moveWithCells="1">
                  <from>
                    <xdr:col>5</xdr:col>
                    <xdr:colOff>558800</xdr:colOff>
                    <xdr:row>24</xdr:row>
                    <xdr:rowOff>57150</xdr:rowOff>
                  </from>
                  <to>
                    <xdr:col>7</xdr:col>
                    <xdr:colOff>444500</xdr:colOff>
                    <xdr:row>25</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4001276-22D1-4F29-9460-584FF0818944}">
          <x14:formula1>
            <xm:f>Reference!$I$2:$I$9</xm:f>
          </x14:formula1>
          <xm:sqref>E19</xm:sqref>
        </x14:dataValidation>
        <x14:dataValidation type="list" allowBlank="1" showErrorMessage="1" promptTitle="HVAC System" xr:uid="{00000000-0002-0000-0100-000006000000}">
          <x14:formula1>
            <xm:f>Reference!$I$2:$I$9</xm:f>
          </x14:formula1>
          <xm:sqref>I19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F90-9EAD-4672-A700-899FAA22B46F}">
  <sheetPr codeName="Sheet10">
    <tabColor rgb="FFFFB45A"/>
  </sheetPr>
  <dimension ref="A1:K78"/>
  <sheetViews>
    <sheetView showGridLines="0" zoomScaleNormal="100" workbookViewId="0">
      <selection activeCell="N5" sqref="N5"/>
    </sheetView>
  </sheetViews>
  <sheetFormatPr defaultColWidth="8.7265625" defaultRowHeight="12.5" x14ac:dyDescent="0.25"/>
  <cols>
    <col min="1" max="16384" width="8.7265625" style="126"/>
  </cols>
  <sheetData>
    <row r="1" spans="1:11" ht="24" customHeight="1" x14ac:dyDescent="0.25">
      <c r="A1" s="134"/>
      <c r="B1" s="134"/>
      <c r="C1" s="134"/>
      <c r="D1" s="134"/>
      <c r="E1" s="134"/>
      <c r="F1" s="134"/>
      <c r="G1" s="134"/>
      <c r="H1" s="134"/>
      <c r="I1" s="134"/>
      <c r="J1" s="134"/>
      <c r="K1" s="134"/>
    </row>
    <row r="2" spans="1:11" ht="23" x14ac:dyDescent="0.3">
      <c r="A2" s="665" t="str">
        <f>'App Instruct'!A2</f>
        <v>Program Application</v>
      </c>
      <c r="B2" s="135"/>
      <c r="C2" s="135"/>
      <c r="D2" s="135"/>
      <c r="E2" s="135"/>
      <c r="F2" s="135"/>
      <c r="G2" s="135"/>
      <c r="H2" s="135"/>
      <c r="I2" s="134"/>
      <c r="J2" s="134"/>
      <c r="K2" s="134"/>
    </row>
    <row r="3" spans="1:11" ht="20" customHeight="1" x14ac:dyDescent="0.25">
      <c r="A3" s="666" t="str">
        <f>'App Instruct'!A3</f>
        <v>Savings and High-Impact Efficiency Funding Track (SHIFT) Incentive Program</v>
      </c>
      <c r="B3" s="666"/>
      <c r="C3" s="666"/>
      <c r="D3" s="666"/>
      <c r="E3" s="666"/>
      <c r="F3" s="666"/>
      <c r="G3" s="666"/>
      <c r="H3" s="666"/>
      <c r="I3" s="666"/>
      <c r="J3" s="666"/>
      <c r="K3" s="666"/>
    </row>
    <row r="4" spans="1:11" ht="25" customHeight="1" x14ac:dyDescent="0.25">
      <c r="A4" s="666"/>
      <c r="B4" s="666"/>
      <c r="C4" s="666"/>
      <c r="D4" s="666"/>
      <c r="E4" s="666"/>
      <c r="F4" s="666"/>
      <c r="G4" s="666"/>
      <c r="H4" s="666"/>
      <c r="I4" s="666"/>
      <c r="J4" s="666"/>
      <c r="K4" s="666"/>
    </row>
    <row r="5" spans="1:11" ht="50" customHeight="1" x14ac:dyDescent="0.25">
      <c r="A5" s="664" t="s">
        <v>2066</v>
      </c>
      <c r="B5" s="664"/>
      <c r="C5" s="664"/>
      <c r="D5" s="664"/>
      <c r="E5" s="664"/>
      <c r="F5" s="664"/>
      <c r="G5" s="664"/>
      <c r="H5" s="664"/>
      <c r="I5" s="664"/>
      <c r="J5" s="664"/>
      <c r="K5" s="664"/>
    </row>
    <row r="6" spans="1:11" x14ac:dyDescent="0.25">
      <c r="A6" s="136" t="s">
        <v>1042</v>
      </c>
    </row>
    <row r="7" spans="1:11" ht="22.5" customHeight="1" x14ac:dyDescent="0.25">
      <c r="A7" s="518" t="s">
        <v>1043</v>
      </c>
      <c r="B7" s="518"/>
      <c r="C7" s="518"/>
      <c r="D7" s="518"/>
      <c r="E7" s="518"/>
      <c r="F7" s="518"/>
      <c r="G7" s="518"/>
      <c r="H7" s="518"/>
      <c r="I7" s="518"/>
      <c r="J7" s="518"/>
      <c r="K7" s="518"/>
    </row>
    <row r="8" spans="1:11" x14ac:dyDescent="0.25">
      <c r="A8" s="136" t="s">
        <v>1044</v>
      </c>
    </row>
    <row r="9" spans="1:11" ht="22.5" customHeight="1" x14ac:dyDescent="0.25">
      <c r="A9" s="517" t="s">
        <v>1045</v>
      </c>
      <c r="B9" s="517"/>
      <c r="C9" s="517"/>
      <c r="D9" s="517"/>
      <c r="E9" s="517"/>
      <c r="F9" s="517"/>
      <c r="G9" s="517"/>
      <c r="H9" s="517"/>
      <c r="I9" s="517"/>
      <c r="J9" s="517"/>
      <c r="K9" s="517"/>
    </row>
    <row r="10" spans="1:11" ht="21.65" customHeight="1" x14ac:dyDescent="0.25">
      <c r="A10" s="517" t="s">
        <v>1046</v>
      </c>
      <c r="B10" s="517"/>
      <c r="C10" s="517"/>
      <c r="D10" s="517"/>
      <c r="E10" s="517"/>
      <c r="F10" s="517"/>
      <c r="G10" s="517"/>
      <c r="H10" s="517"/>
      <c r="I10" s="517"/>
      <c r="J10" s="517"/>
      <c r="K10" s="517"/>
    </row>
    <row r="11" spans="1:11" x14ac:dyDescent="0.25">
      <c r="A11" s="137" t="s">
        <v>1047</v>
      </c>
    </row>
    <row r="12" spans="1:11" ht="22.5" customHeight="1" x14ac:dyDescent="0.25">
      <c r="A12" s="517" t="s">
        <v>1048</v>
      </c>
      <c r="B12" s="517"/>
      <c r="C12" s="517"/>
      <c r="D12" s="517"/>
      <c r="E12" s="517"/>
      <c r="F12" s="517"/>
      <c r="G12" s="517"/>
      <c r="H12" s="517"/>
      <c r="I12" s="517"/>
      <c r="J12" s="517"/>
      <c r="K12" s="517"/>
    </row>
    <row r="13" spans="1:11" ht="22" customHeight="1" x14ac:dyDescent="0.25">
      <c r="A13" s="517" t="s">
        <v>1049</v>
      </c>
      <c r="B13" s="517"/>
      <c r="C13" s="517"/>
      <c r="D13" s="517"/>
      <c r="E13" s="517"/>
      <c r="F13" s="517"/>
      <c r="G13" s="517"/>
      <c r="H13" s="517"/>
      <c r="I13" s="517"/>
      <c r="J13" s="517"/>
      <c r="K13" s="517"/>
    </row>
    <row r="14" spans="1:11" ht="13.5" customHeight="1" x14ac:dyDescent="0.25">
      <c r="A14" s="137" t="s">
        <v>1050</v>
      </c>
    </row>
    <row r="15" spans="1:11" ht="31.5" customHeight="1" x14ac:dyDescent="0.25">
      <c r="A15" s="517" t="s">
        <v>1051</v>
      </c>
      <c r="B15" s="517"/>
      <c r="C15" s="517"/>
      <c r="D15" s="517"/>
      <c r="E15" s="517"/>
      <c r="F15" s="517"/>
      <c r="G15" s="517"/>
      <c r="H15" s="517"/>
      <c r="I15" s="517"/>
      <c r="J15" s="517"/>
      <c r="K15" s="517"/>
    </row>
    <row r="16" spans="1:11" x14ac:dyDescent="0.25">
      <c r="A16" s="136" t="s">
        <v>1052</v>
      </c>
    </row>
    <row r="17" spans="1:11" ht="62.15" customHeight="1" x14ac:dyDescent="0.25">
      <c r="A17" s="517" t="s">
        <v>1053</v>
      </c>
      <c r="B17" s="517"/>
      <c r="C17" s="517"/>
      <c r="D17" s="517"/>
      <c r="E17" s="517"/>
      <c r="F17" s="517"/>
      <c r="G17" s="517"/>
      <c r="H17" s="517"/>
      <c r="I17" s="517"/>
      <c r="J17" s="517"/>
      <c r="K17" s="517"/>
    </row>
    <row r="18" spans="1:11" ht="32.5" customHeight="1" x14ac:dyDescent="0.25">
      <c r="A18" s="517" t="s">
        <v>1054</v>
      </c>
      <c r="B18" s="517"/>
      <c r="C18" s="517"/>
      <c r="D18" s="517"/>
      <c r="E18" s="517"/>
      <c r="F18" s="517"/>
      <c r="G18" s="517"/>
      <c r="H18" s="517"/>
      <c r="I18" s="517"/>
      <c r="J18" s="517"/>
      <c r="K18" s="517"/>
    </row>
    <row r="19" spans="1:11" ht="52" customHeight="1" x14ac:dyDescent="0.25">
      <c r="A19" s="517" t="s">
        <v>1055</v>
      </c>
      <c r="B19" s="517"/>
      <c r="C19" s="517"/>
      <c r="D19" s="517"/>
      <c r="E19" s="517"/>
      <c r="F19" s="517"/>
      <c r="G19" s="517"/>
      <c r="H19" s="517"/>
      <c r="I19" s="517"/>
      <c r="J19" s="517"/>
      <c r="K19" s="517"/>
    </row>
    <row r="20" spans="1:11" ht="42" customHeight="1" x14ac:dyDescent="0.25">
      <c r="A20" s="517" t="s">
        <v>1056</v>
      </c>
      <c r="B20" s="517"/>
      <c r="C20" s="517"/>
      <c r="D20" s="517"/>
      <c r="E20" s="517"/>
      <c r="F20" s="517"/>
      <c r="G20" s="517"/>
      <c r="H20" s="517"/>
      <c r="I20" s="517"/>
      <c r="J20" s="517"/>
      <c r="K20" s="517"/>
    </row>
    <row r="21" spans="1:11" x14ac:dyDescent="0.25">
      <c r="A21" s="137" t="s">
        <v>1057</v>
      </c>
    </row>
    <row r="22" spans="1:11" x14ac:dyDescent="0.25">
      <c r="A22" s="136" t="s">
        <v>1058</v>
      </c>
    </row>
    <row r="23" spans="1:11" ht="42" customHeight="1" x14ac:dyDescent="0.25">
      <c r="A23" s="517" t="s">
        <v>1059</v>
      </c>
      <c r="B23" s="517"/>
      <c r="C23" s="517"/>
      <c r="D23" s="517"/>
      <c r="E23" s="517"/>
      <c r="F23" s="517"/>
      <c r="G23" s="517"/>
      <c r="H23" s="517"/>
      <c r="I23" s="517"/>
      <c r="J23" s="517"/>
      <c r="K23" s="517"/>
    </row>
    <row r="24" spans="1:11" x14ac:dyDescent="0.25">
      <c r="A24" s="519" t="s">
        <v>1060</v>
      </c>
      <c r="B24" s="519"/>
      <c r="C24" s="519"/>
      <c r="D24" s="519"/>
      <c r="E24" s="519"/>
      <c r="F24" s="519"/>
      <c r="G24" s="519"/>
      <c r="H24" s="519"/>
      <c r="I24" s="519"/>
      <c r="J24" s="519"/>
    </row>
    <row r="25" spans="1:11" ht="69.650000000000006" customHeight="1" x14ac:dyDescent="0.25">
      <c r="A25" s="518" t="s">
        <v>1061</v>
      </c>
      <c r="B25" s="518"/>
      <c r="C25" s="518"/>
      <c r="D25" s="518"/>
      <c r="E25" s="518"/>
      <c r="F25" s="518"/>
      <c r="G25" s="518"/>
      <c r="H25" s="518"/>
      <c r="I25" s="518"/>
      <c r="J25" s="518"/>
      <c r="K25" s="518"/>
    </row>
    <row r="26" spans="1:11" x14ac:dyDescent="0.25">
      <c r="A26" s="136" t="s">
        <v>1062</v>
      </c>
    </row>
    <row r="27" spans="1:11" ht="52" customHeight="1" x14ac:dyDescent="0.25">
      <c r="A27" s="517" t="s">
        <v>1063</v>
      </c>
      <c r="B27" s="517"/>
      <c r="C27" s="517"/>
      <c r="D27" s="517"/>
      <c r="E27" s="517"/>
      <c r="F27" s="517"/>
      <c r="G27" s="517"/>
      <c r="H27" s="517"/>
      <c r="I27" s="517"/>
      <c r="J27" s="517"/>
      <c r="K27" s="517"/>
    </row>
    <row r="28" spans="1:11" x14ac:dyDescent="0.25">
      <c r="A28" s="136" t="s">
        <v>1064</v>
      </c>
    </row>
    <row r="29" spans="1:11" ht="22" customHeight="1" x14ac:dyDescent="0.25">
      <c r="A29" s="517" t="s">
        <v>1065</v>
      </c>
      <c r="B29" s="517"/>
      <c r="C29" s="517"/>
      <c r="D29" s="517"/>
      <c r="E29" s="517"/>
      <c r="F29" s="517"/>
      <c r="G29" s="517"/>
      <c r="H29" s="517"/>
      <c r="I29" s="517"/>
      <c r="J29" s="517"/>
      <c r="K29" s="517"/>
    </row>
    <row r="30" spans="1:11" x14ac:dyDescent="0.25">
      <c r="A30" s="136" t="s">
        <v>1066</v>
      </c>
    </row>
    <row r="31" spans="1:11" ht="22.5" customHeight="1" x14ac:dyDescent="0.25">
      <c r="A31" s="517" t="s">
        <v>1067</v>
      </c>
      <c r="B31" s="517"/>
      <c r="C31" s="517"/>
      <c r="D31" s="517"/>
      <c r="E31" s="517"/>
      <c r="F31" s="517"/>
      <c r="G31" s="517"/>
      <c r="H31" s="517"/>
      <c r="I31" s="517"/>
      <c r="J31" s="517"/>
      <c r="K31" s="517"/>
    </row>
    <row r="32" spans="1:11" ht="52" customHeight="1" x14ac:dyDescent="0.25">
      <c r="A32" s="517" t="s">
        <v>1068</v>
      </c>
      <c r="B32" s="517"/>
      <c r="C32" s="517"/>
      <c r="D32" s="517"/>
      <c r="E32" s="517"/>
      <c r="F32" s="517"/>
      <c r="G32" s="517"/>
      <c r="H32" s="517"/>
      <c r="I32" s="517"/>
      <c r="J32" s="517"/>
      <c r="K32" s="517"/>
    </row>
    <row r="33" spans="1:11" x14ac:dyDescent="0.25">
      <c r="A33" s="136" t="s">
        <v>1069</v>
      </c>
    </row>
    <row r="34" spans="1:11" ht="81.650000000000006" customHeight="1" x14ac:dyDescent="0.25">
      <c r="A34" s="517" t="s">
        <v>1070</v>
      </c>
      <c r="B34" s="517"/>
      <c r="C34" s="517"/>
      <c r="D34" s="517"/>
      <c r="E34" s="517"/>
      <c r="F34" s="517"/>
      <c r="G34" s="517"/>
      <c r="H34" s="517"/>
      <c r="I34" s="517"/>
      <c r="J34" s="517"/>
      <c r="K34" s="517"/>
    </row>
    <row r="35" spans="1:11" x14ac:dyDescent="0.25">
      <c r="A35" s="136" t="s">
        <v>1071</v>
      </c>
    </row>
    <row r="36" spans="1:11" ht="41.15" customHeight="1" x14ac:dyDescent="0.25">
      <c r="A36" s="517" t="s">
        <v>1072</v>
      </c>
      <c r="B36" s="517"/>
      <c r="C36" s="517"/>
      <c r="D36" s="517"/>
      <c r="E36" s="517"/>
      <c r="F36" s="517"/>
      <c r="G36" s="517"/>
      <c r="H36" s="517"/>
      <c r="I36" s="517"/>
      <c r="J36" s="517"/>
      <c r="K36" s="517"/>
    </row>
    <row r="37" spans="1:11" x14ac:dyDescent="0.25">
      <c r="A37" s="136" t="s">
        <v>1073</v>
      </c>
    </row>
    <row r="38" spans="1:11" ht="81" customHeight="1" x14ac:dyDescent="0.25">
      <c r="A38" s="517" t="s">
        <v>1074</v>
      </c>
      <c r="B38" s="517"/>
      <c r="C38" s="517"/>
      <c r="D38" s="517"/>
      <c r="E38" s="517"/>
      <c r="F38" s="517"/>
      <c r="G38" s="517"/>
      <c r="H38" s="517"/>
      <c r="I38" s="517"/>
      <c r="J38" s="517"/>
      <c r="K38" s="517"/>
    </row>
    <row r="39" spans="1:11" x14ac:dyDescent="0.25">
      <c r="A39" s="136" t="s">
        <v>1075</v>
      </c>
    </row>
    <row r="40" spans="1:11" ht="31.5" customHeight="1" x14ac:dyDescent="0.25">
      <c r="A40" s="517" t="s">
        <v>1076</v>
      </c>
      <c r="B40" s="517"/>
      <c r="C40" s="517"/>
      <c r="D40" s="517"/>
      <c r="E40" s="517"/>
      <c r="F40" s="517"/>
      <c r="G40" s="517"/>
      <c r="H40" s="517"/>
      <c r="I40" s="517"/>
      <c r="J40" s="517"/>
      <c r="K40" s="517"/>
    </row>
    <row r="41" spans="1:11" x14ac:dyDescent="0.25">
      <c r="A41" s="136" t="s">
        <v>1077</v>
      </c>
    </row>
    <row r="42" spans="1:11" ht="52.5" customHeight="1" x14ac:dyDescent="0.25">
      <c r="A42" s="517" t="s">
        <v>1078</v>
      </c>
      <c r="B42" s="517"/>
      <c r="C42" s="517"/>
      <c r="D42" s="517"/>
      <c r="E42" s="517"/>
      <c r="F42" s="517"/>
      <c r="G42" s="517"/>
      <c r="H42" s="517"/>
      <c r="I42" s="517"/>
      <c r="J42" s="517"/>
      <c r="K42" s="517"/>
    </row>
    <row r="43" spans="1:11" x14ac:dyDescent="0.25">
      <c r="A43" s="136" t="s">
        <v>1079</v>
      </c>
    </row>
    <row r="44" spans="1:11" ht="41.5" customHeight="1" x14ac:dyDescent="0.25">
      <c r="A44" s="517" t="s">
        <v>1080</v>
      </c>
      <c r="B44" s="517"/>
      <c r="C44" s="517"/>
      <c r="D44" s="517"/>
      <c r="E44" s="517"/>
      <c r="F44" s="517"/>
      <c r="G44" s="517"/>
      <c r="H44" s="517"/>
      <c r="I44" s="517"/>
      <c r="J44" s="517"/>
      <c r="K44" s="517"/>
    </row>
    <row r="45" spans="1:11" x14ac:dyDescent="0.25">
      <c r="A45" s="136" t="s">
        <v>1081</v>
      </c>
    </row>
    <row r="46" spans="1:11" ht="112" customHeight="1" x14ac:dyDescent="0.25">
      <c r="A46" s="517" t="s">
        <v>1082</v>
      </c>
      <c r="B46" s="517"/>
      <c r="C46" s="517"/>
      <c r="D46" s="517"/>
      <c r="E46" s="517"/>
      <c r="F46" s="517"/>
      <c r="G46" s="517"/>
      <c r="H46" s="517"/>
      <c r="I46" s="517"/>
      <c r="J46" s="517"/>
      <c r="K46" s="517"/>
    </row>
    <row r="47" spans="1:11" x14ac:dyDescent="0.25">
      <c r="A47" s="136" t="s">
        <v>1083</v>
      </c>
    </row>
    <row r="48" spans="1:11" ht="121" customHeight="1" x14ac:dyDescent="0.25">
      <c r="A48" s="517" t="s">
        <v>1084</v>
      </c>
      <c r="B48" s="517"/>
      <c r="C48" s="517"/>
      <c r="D48" s="517"/>
      <c r="E48" s="517"/>
      <c r="F48" s="517"/>
      <c r="G48" s="517"/>
      <c r="H48" s="517"/>
      <c r="I48" s="517"/>
      <c r="J48" s="517"/>
      <c r="K48" s="517"/>
    </row>
    <row r="49" spans="1:11" ht="42" customHeight="1" x14ac:dyDescent="0.25">
      <c r="A49" s="517" t="s">
        <v>1085</v>
      </c>
      <c r="B49" s="517"/>
      <c r="C49" s="517"/>
      <c r="D49" s="517"/>
      <c r="E49" s="517"/>
      <c r="F49" s="517"/>
      <c r="G49" s="517"/>
      <c r="H49" s="517"/>
      <c r="I49" s="517"/>
      <c r="J49" s="517"/>
      <c r="K49" s="517"/>
    </row>
    <row r="50" spans="1:11" ht="51.65" customHeight="1" x14ac:dyDescent="0.25">
      <c r="A50" s="517" t="s">
        <v>1086</v>
      </c>
      <c r="B50" s="517"/>
      <c r="C50" s="517"/>
      <c r="D50" s="517"/>
      <c r="E50" s="517"/>
      <c r="F50" s="517"/>
      <c r="G50" s="517"/>
      <c r="H50" s="517"/>
      <c r="I50" s="517"/>
      <c r="J50" s="517"/>
      <c r="K50" s="517"/>
    </row>
    <row r="51" spans="1:11" ht="22.5" customHeight="1" x14ac:dyDescent="0.25">
      <c r="A51" s="517" t="s">
        <v>1087</v>
      </c>
      <c r="B51" s="517"/>
      <c r="C51" s="517"/>
      <c r="D51" s="517"/>
      <c r="E51" s="517"/>
      <c r="F51" s="517"/>
      <c r="G51" s="517"/>
      <c r="H51" s="517"/>
      <c r="I51" s="517"/>
      <c r="J51" s="517"/>
      <c r="K51" s="517"/>
    </row>
    <row r="52" spans="1:11" ht="11.25" customHeight="1" x14ac:dyDescent="0.25">
      <c r="A52" s="517" t="s">
        <v>1088</v>
      </c>
      <c r="B52" s="517"/>
      <c r="C52" s="517"/>
      <c r="D52" s="517"/>
      <c r="E52" s="517"/>
      <c r="F52" s="517"/>
      <c r="G52" s="517"/>
      <c r="H52" s="517"/>
      <c r="I52" s="517"/>
      <c r="J52" s="517"/>
      <c r="K52" s="517"/>
    </row>
    <row r="53" spans="1:11" x14ac:dyDescent="0.25">
      <c r="A53" s="136" t="s">
        <v>1089</v>
      </c>
    </row>
    <row r="54" spans="1:11" ht="82" customHeight="1" x14ac:dyDescent="0.25">
      <c r="A54" s="517" t="s">
        <v>1090</v>
      </c>
      <c r="B54" s="517"/>
      <c r="C54" s="517"/>
      <c r="D54" s="517"/>
      <c r="E54" s="517"/>
      <c r="F54" s="517"/>
      <c r="G54" s="517"/>
      <c r="H54" s="517"/>
      <c r="I54" s="517"/>
      <c r="J54" s="517"/>
      <c r="K54" s="517"/>
    </row>
    <row r="55" spans="1:11" x14ac:dyDescent="0.25">
      <c r="A55" s="136" t="s">
        <v>1091</v>
      </c>
    </row>
    <row r="56" spans="1:11" ht="32.15" customHeight="1" x14ac:dyDescent="0.25">
      <c r="A56" s="517" t="s">
        <v>1092</v>
      </c>
      <c r="B56" s="517"/>
      <c r="C56" s="517"/>
      <c r="D56" s="517"/>
      <c r="E56" s="517"/>
      <c r="F56" s="517"/>
      <c r="G56" s="517"/>
      <c r="H56" s="517"/>
      <c r="I56" s="517"/>
      <c r="J56" s="517"/>
      <c r="K56" s="517"/>
    </row>
    <row r="57" spans="1:11" x14ac:dyDescent="0.25">
      <c r="A57" s="136" t="s">
        <v>1093</v>
      </c>
    </row>
    <row r="58" spans="1:11" ht="51" customHeight="1" x14ac:dyDescent="0.25">
      <c r="A58" s="517" t="s">
        <v>1094</v>
      </c>
      <c r="B58" s="517"/>
      <c r="C58" s="517"/>
      <c r="D58" s="517"/>
      <c r="E58" s="517"/>
      <c r="F58" s="517"/>
      <c r="G58" s="517"/>
      <c r="H58" s="517"/>
      <c r="I58" s="517"/>
      <c r="J58" s="517"/>
      <c r="K58" s="517"/>
    </row>
    <row r="59" spans="1:11" x14ac:dyDescent="0.25">
      <c r="A59" s="136" t="s">
        <v>1095</v>
      </c>
    </row>
    <row r="60" spans="1:11" ht="62.5" customHeight="1" x14ac:dyDescent="0.25">
      <c r="A60" s="517" t="s">
        <v>1096</v>
      </c>
      <c r="B60" s="517"/>
      <c r="C60" s="517"/>
      <c r="D60" s="517"/>
      <c r="E60" s="517"/>
      <c r="F60" s="517"/>
      <c r="G60" s="517"/>
      <c r="H60" s="517"/>
      <c r="I60" s="517"/>
      <c r="J60" s="517"/>
      <c r="K60" s="517"/>
    </row>
    <row r="61" spans="1:11" x14ac:dyDescent="0.25">
      <c r="A61" s="136" t="s">
        <v>1097</v>
      </c>
    </row>
    <row r="62" spans="1:11" ht="22" customHeight="1" x14ac:dyDescent="0.25">
      <c r="A62" s="517" t="s">
        <v>1098</v>
      </c>
      <c r="B62" s="517"/>
      <c r="C62" s="517"/>
      <c r="D62" s="517"/>
      <c r="E62" s="517"/>
      <c r="F62" s="517"/>
      <c r="G62" s="517"/>
      <c r="H62" s="517"/>
      <c r="I62" s="517"/>
      <c r="J62" s="517"/>
      <c r="K62" s="517"/>
    </row>
    <row r="63" spans="1:11" x14ac:dyDescent="0.25">
      <c r="A63" s="137" t="s">
        <v>1099</v>
      </c>
    </row>
    <row r="64" spans="1:11" ht="21.65" customHeight="1" x14ac:dyDescent="0.25">
      <c r="A64" s="517" t="s">
        <v>1100</v>
      </c>
      <c r="B64" s="517"/>
      <c r="C64" s="517"/>
      <c r="D64" s="517"/>
      <c r="E64" s="517"/>
      <c r="F64" s="517"/>
      <c r="G64" s="517"/>
      <c r="H64" s="517"/>
      <c r="I64" s="517"/>
      <c r="J64" s="517"/>
      <c r="K64" s="517"/>
    </row>
    <row r="65" spans="1:11" ht="21.65" customHeight="1" x14ac:dyDescent="0.25">
      <c r="A65" s="517" t="s">
        <v>1101</v>
      </c>
      <c r="B65" s="517"/>
      <c r="C65" s="517"/>
      <c r="D65" s="517"/>
      <c r="E65" s="517"/>
      <c r="F65" s="517"/>
      <c r="G65" s="517"/>
      <c r="H65" s="517"/>
      <c r="I65" s="517"/>
      <c r="J65" s="517"/>
      <c r="K65" s="517"/>
    </row>
    <row r="66" spans="1:11" x14ac:dyDescent="0.25">
      <c r="A66" s="137" t="s">
        <v>1102</v>
      </c>
    </row>
    <row r="76" spans="1:11" ht="4.5" customHeight="1" x14ac:dyDescent="0.25">
      <c r="A76" s="60"/>
      <c r="B76" s="134"/>
      <c r="C76" s="134"/>
      <c r="D76" s="134"/>
      <c r="E76" s="134"/>
      <c r="F76" s="134"/>
      <c r="G76" s="134"/>
      <c r="H76" s="134"/>
      <c r="I76" s="134"/>
      <c r="J76" s="134"/>
      <c r="K76" s="134"/>
    </row>
    <row r="77" spans="1:11" ht="15" customHeight="1" x14ac:dyDescent="0.25">
      <c r="A77" s="61" t="str">
        <f>'App Instruct'!A47</f>
        <v>1-800-787-1706                                    energysavings@nationalgrid.com   | www.ngrid.com/business</v>
      </c>
      <c r="B77" s="138"/>
      <c r="C77" s="139"/>
      <c r="D77" s="140"/>
      <c r="E77" s="138"/>
      <c r="F77" s="141"/>
      <c r="G77" s="142"/>
      <c r="H77" s="142"/>
      <c r="I77" s="142"/>
      <c r="J77" s="143"/>
      <c r="K77" s="143" t="str">
        <f>'App Instruct'!K47</f>
        <v>Rev 0 (7/1/26)</v>
      </c>
    </row>
    <row r="78" spans="1:11" ht="4.5" customHeight="1" x14ac:dyDescent="0.25">
      <c r="A78" s="134"/>
      <c r="B78" s="134"/>
      <c r="C78" s="134"/>
      <c r="D78" s="134"/>
      <c r="E78" s="134"/>
      <c r="F78" s="134"/>
      <c r="G78" s="134"/>
      <c r="H78" s="134"/>
      <c r="I78" s="134"/>
      <c r="J78" s="134"/>
      <c r="K78" s="134"/>
    </row>
  </sheetData>
  <sheetProtection algorithmName="SHA-512" hashValue="jEaD5OmYp9DN1n2lWZ+QWpit4qREIm20l37eRHIyor7Ooq4P/BIb3a5usPUzoTPACNZmg6nI1vbEHsZSSG3Kcg==" saltValue="Q4UO9ScvbkJR6eTZgfJ9ew==" spinCount="100000" sheet="1" selectLockedCells="1" selectUnlockedCells="1"/>
  <mergeCells count="37">
    <mergeCell ref="A24:J24"/>
    <mergeCell ref="A7:K7"/>
    <mergeCell ref="A9:K9"/>
    <mergeCell ref="A10:K10"/>
    <mergeCell ref="A12:K12"/>
    <mergeCell ref="A13:K13"/>
    <mergeCell ref="A15:K15"/>
    <mergeCell ref="A17:K17"/>
    <mergeCell ref="A18:K18"/>
    <mergeCell ref="A19:K19"/>
    <mergeCell ref="A20:K20"/>
    <mergeCell ref="A23:K23"/>
    <mergeCell ref="A5:K5"/>
    <mergeCell ref="A46:K46"/>
    <mergeCell ref="A25:K25"/>
    <mergeCell ref="A27:K27"/>
    <mergeCell ref="A29:K29"/>
    <mergeCell ref="A31:K31"/>
    <mergeCell ref="A32:K32"/>
    <mergeCell ref="A34:K34"/>
    <mergeCell ref="A36:K36"/>
    <mergeCell ref="A38:K38"/>
    <mergeCell ref="A40:K40"/>
    <mergeCell ref="A42:K42"/>
    <mergeCell ref="A44:K44"/>
    <mergeCell ref="A65:K65"/>
    <mergeCell ref="A48:K48"/>
    <mergeCell ref="A49:K49"/>
    <mergeCell ref="A50:K50"/>
    <mergeCell ref="A51:K51"/>
    <mergeCell ref="A52:K52"/>
    <mergeCell ref="A54:K54"/>
    <mergeCell ref="A56:K56"/>
    <mergeCell ref="A58:K58"/>
    <mergeCell ref="A60:K60"/>
    <mergeCell ref="A62:K62"/>
    <mergeCell ref="A64:K64"/>
  </mergeCells>
  <printOptions horizontalCentered="1"/>
  <pageMargins left="0.25" right="0.25" top="0.25" bottom="0.25" header="0" footer="0"/>
  <pageSetup orientation="portrait" useFirstPageNumber="1" horizontalDpi="90" verticalDpi="90" r:id="rId1"/>
  <rowBreaks count="2" manualBreakCount="2">
    <brk id="27" max="16383" man="1"/>
    <brk id="4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99"/>
    <pageSetUpPr fitToPage="1"/>
  </sheetPr>
  <dimension ref="A1:I106"/>
  <sheetViews>
    <sheetView showGridLines="0" zoomScale="80" zoomScaleNormal="80" workbookViewId="0">
      <selection activeCell="A76" sqref="A76:XFD76"/>
    </sheetView>
  </sheetViews>
  <sheetFormatPr defaultColWidth="9.1796875" defaultRowHeight="14.5" x14ac:dyDescent="0.35"/>
  <cols>
    <col min="1" max="3" width="13.6328125" style="1" customWidth="1"/>
    <col min="4" max="6" width="32.6328125" style="1" customWidth="1"/>
    <col min="7" max="7" width="31.6328125" style="1" customWidth="1"/>
    <col min="8" max="8" width="33.453125" style="1" customWidth="1"/>
    <col min="9" max="9" width="52.453125" style="1" customWidth="1"/>
    <col min="10" max="10" width="51.7265625" style="1" customWidth="1"/>
    <col min="11" max="16384" width="9.1796875" style="1"/>
  </cols>
  <sheetData>
    <row r="1" spans="1:8" ht="24" customHeight="1" x14ac:dyDescent="0.35">
      <c r="A1" s="236"/>
      <c r="B1" s="237"/>
      <c r="C1" s="237"/>
      <c r="D1" s="237"/>
      <c r="E1" s="237"/>
      <c r="F1" s="237"/>
      <c r="G1" s="237"/>
      <c r="H1" s="238"/>
    </row>
    <row r="2" spans="1:8" ht="17.5" x14ac:dyDescent="0.35">
      <c r="A2" s="239" t="str">
        <f>'App Instruct'!A2</f>
        <v>Program Application</v>
      </c>
      <c r="B2" s="240"/>
      <c r="C2" s="240"/>
      <c r="D2" s="240"/>
      <c r="E2" s="240"/>
      <c r="F2" s="240"/>
      <c r="G2" s="241"/>
      <c r="H2" s="242"/>
    </row>
    <row r="3" spans="1:8" ht="23" x14ac:dyDescent="0.35">
      <c r="A3" s="243" t="str">
        <f>'App Instruct'!A3</f>
        <v>Savings and High-Impact Efficiency Funding Track (SHIFT) Incentive Program</v>
      </c>
      <c r="B3" s="240"/>
      <c r="C3" s="240"/>
      <c r="D3" s="240"/>
      <c r="E3" s="240"/>
      <c r="F3" s="240"/>
      <c r="G3" s="241"/>
      <c r="H3" s="242"/>
    </row>
    <row r="4" spans="1:8" ht="18" customHeight="1" x14ac:dyDescent="0.35">
      <c r="A4" s="244"/>
      <c r="B4" s="241"/>
      <c r="C4" s="241"/>
      <c r="D4" s="241"/>
      <c r="E4" s="241"/>
      <c r="F4" s="241"/>
      <c r="G4" s="241"/>
      <c r="H4" s="242"/>
    </row>
    <row r="5" spans="1:8" x14ac:dyDescent="0.35">
      <c r="A5" s="245" t="s">
        <v>1031</v>
      </c>
      <c r="B5" s="230" t="str">
        <f>'App Cust Info'!A9</f>
        <v>Test Customer</v>
      </c>
      <c r="C5" s="246"/>
      <c r="D5" s="230" t="s">
        <v>1032</v>
      </c>
      <c r="E5" s="1" t="str">
        <f>IFERROR(VLOOKUP('App Cust Info'!J15,Table50[],3,FALSE),"Albany")</f>
        <v>Albany</v>
      </c>
      <c r="H5" s="247"/>
    </row>
    <row r="6" spans="1:8" ht="16" customHeight="1" thickBot="1" x14ac:dyDescent="0.4">
      <c r="A6" s="248"/>
      <c r="B6" s="249"/>
      <c r="C6" s="249"/>
      <c r="D6" s="249"/>
      <c r="E6" s="249"/>
      <c r="F6" s="249"/>
      <c r="G6" s="249"/>
      <c r="H6" s="250"/>
    </row>
    <row r="7" spans="1:8" ht="20.149999999999999" customHeight="1" thickBot="1" x14ac:dyDescent="0.4">
      <c r="A7" s="319" t="s">
        <v>1924</v>
      </c>
      <c r="B7" s="320"/>
      <c r="C7" s="320"/>
      <c r="D7" s="320"/>
      <c r="E7" s="320"/>
      <c r="F7" s="320"/>
      <c r="G7" s="320"/>
      <c r="H7" s="321"/>
    </row>
    <row r="8" spans="1:8" ht="15.5" customHeight="1" x14ac:dyDescent="0.35">
      <c r="A8" s="317" t="s">
        <v>73</v>
      </c>
      <c r="B8" s="318"/>
      <c r="C8" s="318"/>
      <c r="D8" s="318"/>
      <c r="E8" s="318"/>
      <c r="F8" s="318"/>
      <c r="G8" s="577" t="s">
        <v>1973</v>
      </c>
      <c r="H8" s="575" t="str">
        <f>IFERROR(VLOOKUP('App Cust Info'!$A$19,Table7[],2,FALSE),"")</f>
        <v/>
      </c>
    </row>
    <row r="9" spans="1:8" ht="15.5" customHeight="1" thickBot="1" x14ac:dyDescent="0.4">
      <c r="A9" s="532" t="s">
        <v>1958</v>
      </c>
      <c r="B9" s="533"/>
      <c r="C9" s="533"/>
      <c r="D9" s="533"/>
      <c r="E9" s="533"/>
      <c r="F9" s="533"/>
      <c r="G9" s="578"/>
      <c r="H9" s="576"/>
    </row>
    <row r="10" spans="1:8" ht="79.5" customHeight="1" thickBot="1" x14ac:dyDescent="0.4">
      <c r="A10" s="579" t="s">
        <v>1930</v>
      </c>
      <c r="B10" s="580"/>
      <c r="C10" s="580"/>
      <c r="D10" s="254" t="s">
        <v>1925</v>
      </c>
      <c r="E10" s="254" t="s">
        <v>1926</v>
      </c>
      <c r="F10" s="254" t="s">
        <v>1927</v>
      </c>
      <c r="G10" s="254" t="s">
        <v>1928</v>
      </c>
      <c r="H10" s="255" t="s">
        <v>1929</v>
      </c>
    </row>
    <row r="11" spans="1:8" ht="28.5" customHeight="1" x14ac:dyDescent="0.35">
      <c r="A11" s="683" t="s">
        <v>1931</v>
      </c>
      <c r="B11" s="684"/>
      <c r="C11" s="684"/>
      <c r="D11" s="220"/>
      <c r="E11" s="221"/>
      <c r="F11" s="221"/>
      <c r="G11" s="309"/>
      <c r="H11" s="226"/>
    </row>
    <row r="12" spans="1:8" ht="28.5" customHeight="1" x14ac:dyDescent="0.35">
      <c r="A12" s="685" t="s">
        <v>1987</v>
      </c>
      <c r="B12" s="686"/>
      <c r="C12" s="686"/>
      <c r="D12" s="228"/>
      <c r="E12" s="228"/>
      <c r="F12" s="228"/>
      <c r="G12" s="228"/>
      <c r="H12" s="228"/>
    </row>
    <row r="13" spans="1:8" ht="28.5" customHeight="1" x14ac:dyDescent="0.35">
      <c r="A13" s="685" t="s">
        <v>1934</v>
      </c>
      <c r="B13" s="686"/>
      <c r="C13" s="686"/>
      <c r="D13" s="328"/>
      <c r="E13" s="223"/>
      <c r="F13" s="223"/>
      <c r="G13" s="223"/>
      <c r="H13" s="227"/>
    </row>
    <row r="14" spans="1:8" ht="28.5" customHeight="1" x14ac:dyDescent="0.35">
      <c r="A14" s="685" t="s">
        <v>1932</v>
      </c>
      <c r="B14" s="686"/>
      <c r="C14" s="686"/>
      <c r="D14" s="324"/>
      <c r="E14" s="225"/>
      <c r="F14" s="225"/>
      <c r="G14" s="225"/>
      <c r="H14" s="325"/>
    </row>
    <row r="15" spans="1:8" ht="28.5" customHeight="1" x14ac:dyDescent="0.35">
      <c r="A15" s="685" t="s">
        <v>1988</v>
      </c>
      <c r="B15" s="686"/>
      <c r="C15" s="686"/>
      <c r="D15" s="229"/>
      <c r="E15" s="229"/>
      <c r="F15" s="229"/>
      <c r="G15" s="229"/>
      <c r="H15" s="329"/>
    </row>
    <row r="16" spans="1:8" ht="28.5" customHeight="1" x14ac:dyDescent="0.35">
      <c r="A16" s="685" t="s">
        <v>1933</v>
      </c>
      <c r="B16" s="686"/>
      <c r="C16" s="686"/>
      <c r="D16" s="326"/>
      <c r="E16" s="310"/>
      <c r="F16" s="310"/>
      <c r="G16" s="310"/>
      <c r="H16" s="327"/>
    </row>
    <row r="17" spans="1:8" ht="28.5" customHeight="1" x14ac:dyDescent="0.35">
      <c r="A17" s="685" t="s">
        <v>1936</v>
      </c>
      <c r="B17" s="686"/>
      <c r="C17" s="686"/>
      <c r="D17" s="324"/>
      <c r="E17" s="225"/>
      <c r="F17" s="225"/>
      <c r="G17" s="225"/>
      <c r="H17" s="325"/>
    </row>
    <row r="18" spans="1:8" ht="28.5" customHeight="1" thickBot="1" x14ac:dyDescent="0.4">
      <c r="A18" s="687" t="s">
        <v>1981</v>
      </c>
      <c r="B18" s="688"/>
      <c r="C18" s="688"/>
      <c r="D18" s="322"/>
      <c r="E18" s="222"/>
      <c r="F18" s="222"/>
      <c r="G18" s="222"/>
      <c r="H18" s="323"/>
    </row>
    <row r="19" spans="1:8" ht="18.5" x14ac:dyDescent="0.45">
      <c r="A19" s="256"/>
      <c r="B19" s="257"/>
      <c r="C19" s="257"/>
      <c r="D19" s="257"/>
      <c r="E19" s="257"/>
      <c r="F19" s="257"/>
      <c r="G19" s="257"/>
      <c r="H19" s="258"/>
    </row>
    <row r="20" spans="1:8" ht="16" customHeight="1" thickBot="1" x14ac:dyDescent="0.4">
      <c r="A20" s="259" t="s">
        <v>76</v>
      </c>
      <c r="B20" s="260"/>
      <c r="C20" s="261"/>
      <c r="D20" s="261"/>
      <c r="E20" s="261"/>
      <c r="F20" s="261"/>
      <c r="G20" s="261"/>
      <c r="H20" s="262"/>
    </row>
    <row r="21" spans="1:8" ht="20.149999999999999" customHeight="1" thickBot="1" x14ac:dyDescent="0.4">
      <c r="A21" s="263" t="s">
        <v>1937</v>
      </c>
      <c r="B21" s="264"/>
      <c r="C21" s="264"/>
      <c r="D21" s="264"/>
      <c r="E21" s="264"/>
      <c r="F21" s="264"/>
      <c r="G21" s="265"/>
      <c r="H21" s="251"/>
    </row>
    <row r="22" spans="1:8" ht="16" customHeight="1" x14ac:dyDescent="0.35">
      <c r="A22" s="252" t="s">
        <v>73</v>
      </c>
      <c r="B22" s="253"/>
      <c r="C22" s="253"/>
      <c r="D22" s="253"/>
      <c r="E22" s="253"/>
      <c r="F22" s="253"/>
      <c r="G22" s="266" t="s">
        <v>1944</v>
      </c>
      <c r="H22" s="267"/>
    </row>
    <row r="23" spans="1:8" ht="15.5" customHeight="1" x14ac:dyDescent="0.35">
      <c r="A23" s="532" t="s">
        <v>1938</v>
      </c>
      <c r="B23" s="533"/>
      <c r="C23" s="533"/>
      <c r="D23" s="533"/>
      <c r="E23" s="533"/>
      <c r="F23" s="533"/>
      <c r="G23" s="268"/>
      <c r="H23" s="269"/>
    </row>
    <row r="24" spans="1:8" ht="15.5" customHeight="1" x14ac:dyDescent="0.35">
      <c r="A24" s="532" t="s">
        <v>2013</v>
      </c>
      <c r="B24" s="533"/>
      <c r="C24" s="533"/>
      <c r="D24" s="533"/>
      <c r="E24" s="533"/>
      <c r="F24" s="533"/>
      <c r="G24" s="270" t="s">
        <v>1945</v>
      </c>
      <c r="H24" s="271">
        <v>150</v>
      </c>
    </row>
    <row r="25" spans="1:8" ht="15.65" customHeight="1" x14ac:dyDescent="0.35">
      <c r="A25" s="532" t="s">
        <v>2012</v>
      </c>
      <c r="B25" s="533"/>
      <c r="C25" s="533"/>
      <c r="D25" s="533"/>
      <c r="E25" s="533"/>
      <c r="F25" s="533"/>
      <c r="G25" s="270"/>
      <c r="H25" s="247"/>
    </row>
    <row r="26" spans="1:8" ht="15.65" customHeight="1" x14ac:dyDescent="0.35">
      <c r="A26" s="532" t="s">
        <v>1939</v>
      </c>
      <c r="B26" s="533"/>
      <c r="C26" s="533"/>
      <c r="D26" s="533"/>
      <c r="E26" s="533"/>
      <c r="F26" s="533"/>
      <c r="G26" s="270"/>
      <c r="H26" s="247"/>
    </row>
    <row r="27" spans="1:8" ht="15.5" customHeight="1" thickBot="1" x14ac:dyDescent="0.4">
      <c r="A27" s="532" t="s">
        <v>1940</v>
      </c>
      <c r="B27" s="533"/>
      <c r="C27" s="533"/>
      <c r="D27" s="533"/>
      <c r="E27" s="533"/>
      <c r="F27" s="533"/>
      <c r="G27" s="272"/>
      <c r="H27" s="273"/>
    </row>
    <row r="28" spans="1:8" ht="45.65" customHeight="1" thickBot="1" x14ac:dyDescent="0.4">
      <c r="A28" s="562" t="s">
        <v>1960</v>
      </c>
      <c r="B28" s="574"/>
      <c r="C28" s="539"/>
      <c r="D28" s="346" t="s">
        <v>2008</v>
      </c>
      <c r="E28" s="346" t="s">
        <v>1959</v>
      </c>
      <c r="F28" s="538" t="s">
        <v>2009</v>
      </c>
      <c r="G28" s="539"/>
      <c r="H28" s="353" t="s">
        <v>2010</v>
      </c>
    </row>
    <row r="29" spans="1:8" ht="28.5" customHeight="1" x14ac:dyDescent="0.35">
      <c r="A29" s="570"/>
      <c r="B29" s="571"/>
      <c r="C29" s="571"/>
      <c r="D29" s="350" t="str">
        <f>IFERROR(INDEX($D$14:$H$14,MATCH(A29,$D$10:$H$10,0)),"")</f>
        <v/>
      </c>
      <c r="E29" s="347" t="str">
        <f>IFERROR(IF(INDEX($D$18:$H$18,MATCH(A29,$D$10:$H$10,0))&gt;0,INDEX($D$18:$H$18,MATCH(A29,$D$10:$H$10,0)),VLOOKUP('App Cust Info'!$A$19,Table7[],2,FALSE)),"")</f>
        <v/>
      </c>
      <c r="F29" s="540"/>
      <c r="G29" s="541"/>
      <c r="H29" s="354"/>
    </row>
    <row r="30" spans="1:8" ht="28.5" customHeight="1" x14ac:dyDescent="0.35">
      <c r="A30" s="573"/>
      <c r="B30" s="537"/>
      <c r="C30" s="537"/>
      <c r="D30" s="351" t="str">
        <f t="shared" ref="D30:D33" si="0">IFERROR(INDEX($D$14:$H$14,MATCH(A30,$D$10:$H$10,0)),"")</f>
        <v/>
      </c>
      <c r="E30" s="348" t="str">
        <f>IFERROR(IF(INDEX($D$18:$H$18,MATCH(A30,$D$10:$H$10,0))&gt;0,INDEX($D$18:$H$18,MATCH(A30,$D$10:$H$10,0)),VLOOKUP('App Cust Info'!$A$19,Table7[],2,FALSE)),"")</f>
        <v/>
      </c>
      <c r="F30" s="542"/>
      <c r="G30" s="543"/>
      <c r="H30" s="355"/>
    </row>
    <row r="31" spans="1:8" ht="28.5" customHeight="1" x14ac:dyDescent="0.35">
      <c r="A31" s="573"/>
      <c r="B31" s="537"/>
      <c r="C31" s="537"/>
      <c r="D31" s="351" t="str">
        <f t="shared" si="0"/>
        <v/>
      </c>
      <c r="E31" s="348" t="str">
        <f>IFERROR(IF(INDEX($D$18:$H$18,MATCH(A31,$D$10:$H$10,0))&gt;0,INDEX($D$18:$H$18,MATCH(A31,$D$10:$H$10,0)),VLOOKUP('App Cust Info'!$A$19,Table7[],2,FALSE)),"")</f>
        <v/>
      </c>
      <c r="F31" s="542"/>
      <c r="G31" s="543"/>
      <c r="H31" s="355"/>
    </row>
    <row r="32" spans="1:8" ht="28.5" customHeight="1" x14ac:dyDescent="0.35">
      <c r="A32" s="573"/>
      <c r="B32" s="537"/>
      <c r="C32" s="537"/>
      <c r="D32" s="351" t="str">
        <f t="shared" si="0"/>
        <v/>
      </c>
      <c r="E32" s="348" t="str">
        <f>IFERROR(IF(INDEX($D$18:$H$18,MATCH(A32,$D$10:$H$10,0))&gt;0,INDEX($D$18:$H$18,MATCH(A32,$D$10:$H$10,0)),VLOOKUP('App Cust Info'!$A$19,Table7[],2,FALSE)),"")</f>
        <v/>
      </c>
      <c r="F32" s="542"/>
      <c r="G32" s="543"/>
      <c r="H32" s="355"/>
    </row>
    <row r="33" spans="1:9" ht="28.5" customHeight="1" thickBot="1" x14ac:dyDescent="0.4">
      <c r="A33" s="572"/>
      <c r="B33" s="520"/>
      <c r="C33" s="520"/>
      <c r="D33" s="352" t="str">
        <f t="shared" si="0"/>
        <v/>
      </c>
      <c r="E33" s="349" t="str">
        <f>IFERROR(IF(INDEX($D$18:$H$18,MATCH(A33,$D$10:$H$10,0))&gt;0,INDEX($D$18:$H$18,MATCH(A33,$D$10:$H$10,0)),VLOOKUP('App Cust Info'!$A$19,Table7[],2,FALSE)),"")</f>
        <v/>
      </c>
      <c r="F33" s="544"/>
      <c r="G33" s="545"/>
      <c r="H33" s="356"/>
    </row>
    <row r="34" spans="1:9" ht="22" customHeight="1" thickBot="1" x14ac:dyDescent="0.5">
      <c r="A34" s="274"/>
      <c r="B34" s="275"/>
      <c r="C34" s="275"/>
      <c r="D34" s="275"/>
      <c r="E34" s="275"/>
      <c r="F34" s="275"/>
      <c r="G34" s="276" t="s">
        <v>1941</v>
      </c>
      <c r="H34" s="231"/>
    </row>
    <row r="35" spans="1:9" ht="22" customHeight="1" thickBot="1" x14ac:dyDescent="0.5">
      <c r="A35" s="274"/>
      <c r="B35" s="275"/>
      <c r="C35" s="275"/>
      <c r="D35" s="275"/>
      <c r="E35" s="275"/>
      <c r="F35" s="275"/>
      <c r="G35" s="276" t="s">
        <v>1942</v>
      </c>
      <c r="H35" s="231"/>
    </row>
    <row r="36" spans="1:9" ht="18.5" x14ac:dyDescent="0.45">
      <c r="A36" s="256"/>
      <c r="B36" s="257"/>
      <c r="C36" s="257"/>
      <c r="D36" s="257"/>
      <c r="E36" s="257"/>
      <c r="F36" s="257"/>
      <c r="G36" s="257"/>
      <c r="H36" s="258"/>
    </row>
    <row r="37" spans="1:9" ht="16" customHeight="1" thickBot="1" x14ac:dyDescent="0.4">
      <c r="A37" s="259" t="s">
        <v>1943</v>
      </c>
      <c r="B37" s="260"/>
      <c r="C37" s="261"/>
      <c r="D37" s="261"/>
      <c r="E37" s="261"/>
      <c r="F37" s="261"/>
      <c r="G37" s="261"/>
      <c r="H37" s="262"/>
    </row>
    <row r="38" spans="1:9" ht="20.149999999999999" customHeight="1" thickBot="1" x14ac:dyDescent="0.4">
      <c r="A38" s="277" t="s">
        <v>1947</v>
      </c>
      <c r="B38" s="278"/>
      <c r="C38" s="278"/>
      <c r="D38" s="278"/>
      <c r="E38" s="278"/>
      <c r="F38" s="278"/>
      <c r="G38" s="278"/>
      <c r="H38" s="251"/>
    </row>
    <row r="39" spans="1:9" ht="15.65" customHeight="1" x14ac:dyDescent="0.35">
      <c r="A39" s="252" t="s">
        <v>73</v>
      </c>
      <c r="B39" s="253"/>
      <c r="C39" s="253"/>
      <c r="D39" s="253"/>
      <c r="E39" s="253"/>
      <c r="F39" s="253"/>
      <c r="G39" s="266" t="s">
        <v>1951</v>
      </c>
      <c r="H39" s="267"/>
    </row>
    <row r="40" spans="1:9" ht="15.65" customHeight="1" x14ac:dyDescent="0.35">
      <c r="A40" s="532" t="s">
        <v>1968</v>
      </c>
      <c r="B40" s="533"/>
      <c r="C40" s="533"/>
      <c r="D40" s="533"/>
      <c r="E40" s="533"/>
      <c r="F40" s="535"/>
      <c r="H40" s="269"/>
    </row>
    <row r="41" spans="1:9" ht="15.65" customHeight="1" x14ac:dyDescent="0.35">
      <c r="A41" s="532" t="s">
        <v>1969</v>
      </c>
      <c r="B41" s="533"/>
      <c r="C41" s="533"/>
      <c r="D41" s="533"/>
      <c r="E41" s="533"/>
      <c r="F41" s="535"/>
      <c r="G41" s="315">
        <v>40</v>
      </c>
      <c r="H41" s="247"/>
    </row>
    <row r="42" spans="1:9" ht="15.65" customHeight="1" thickBot="1" x14ac:dyDescent="0.4">
      <c r="A42" s="532" t="s">
        <v>1983</v>
      </c>
      <c r="B42" s="533"/>
      <c r="C42" s="533"/>
      <c r="D42" s="533"/>
      <c r="E42" s="533"/>
      <c r="F42" s="535"/>
      <c r="H42" s="316"/>
    </row>
    <row r="43" spans="1:9" ht="45.65" customHeight="1" thickBot="1" x14ac:dyDescent="0.4">
      <c r="A43" s="521" t="s">
        <v>1963</v>
      </c>
      <c r="B43" s="522"/>
      <c r="C43" s="523"/>
      <c r="D43" s="279" t="s">
        <v>1963</v>
      </c>
      <c r="E43" s="279" t="s">
        <v>1963</v>
      </c>
      <c r="F43" s="279" t="s">
        <v>1963</v>
      </c>
      <c r="G43" s="279" t="s">
        <v>1985</v>
      </c>
      <c r="H43" s="279" t="s">
        <v>1962</v>
      </c>
      <c r="I43" s="1" t="s">
        <v>2014</v>
      </c>
    </row>
    <row r="44" spans="1:9" ht="28" customHeight="1" x14ac:dyDescent="0.35">
      <c r="A44" s="524"/>
      <c r="B44" s="525"/>
      <c r="C44" s="525"/>
      <c r="D44" s="232"/>
      <c r="E44" s="232"/>
      <c r="F44" s="232"/>
      <c r="G44" s="657"/>
      <c r="H44" s="358"/>
      <c r="I44" s="357">
        <f>IFERROR(INDEX($D$14:$H$14,MATCH(A44,$D$10:$H$10,0)),0)+IFERROR(INDEX($D$14:$H$14,MATCH(D44,$D$10:$H$10,0)),0)+IFERROR(INDEX($D$14:$H$14,MATCH(E44,$D$10:$H$10,0)),0)+IFERROR(INDEX($D$14:$H$14,MATCH(F44,$D$10:$H$10,0)),0)</f>
        <v>0</v>
      </c>
    </row>
    <row r="45" spans="1:9" ht="28" customHeight="1" x14ac:dyDescent="0.35">
      <c r="A45" s="526"/>
      <c r="B45" s="527"/>
      <c r="C45" s="527"/>
      <c r="D45" s="233"/>
      <c r="E45" s="233"/>
      <c r="F45" s="233"/>
      <c r="G45" s="658"/>
      <c r="H45" s="359"/>
      <c r="I45" s="357">
        <f t="shared" ref="I45:I48" si="1">IFERROR(INDEX($D$14:$H$14,MATCH(A45,$D$10:$H$10,0)),0)+IFERROR(INDEX($D$14:$H$14,MATCH(D45,$D$10:$H$10,0)),0)+IFERROR(INDEX($D$14:$H$14,MATCH(E45,$D$10:$H$10,0)),0)+IFERROR(INDEX($D$14:$H$14,MATCH(F45,$D$10:$H$10,0)),0)</f>
        <v>0</v>
      </c>
    </row>
    <row r="46" spans="1:9" ht="28" customHeight="1" x14ac:dyDescent="0.35">
      <c r="A46" s="526"/>
      <c r="B46" s="527"/>
      <c r="C46" s="527"/>
      <c r="D46" s="233"/>
      <c r="E46" s="233"/>
      <c r="F46" s="233"/>
      <c r="G46" s="658"/>
      <c r="H46" s="359"/>
      <c r="I46" s="357">
        <f t="shared" si="1"/>
        <v>0</v>
      </c>
    </row>
    <row r="47" spans="1:9" ht="28" customHeight="1" x14ac:dyDescent="0.35">
      <c r="A47" s="526"/>
      <c r="B47" s="527"/>
      <c r="C47" s="527"/>
      <c r="D47" s="233"/>
      <c r="E47" s="233"/>
      <c r="F47" s="233"/>
      <c r="G47" s="658"/>
      <c r="H47" s="359"/>
      <c r="I47" s="357">
        <f t="shared" si="1"/>
        <v>0</v>
      </c>
    </row>
    <row r="48" spans="1:9" ht="28" customHeight="1" thickBot="1" x14ac:dyDescent="0.4">
      <c r="A48" s="528"/>
      <c r="B48" s="529"/>
      <c r="C48" s="529"/>
      <c r="D48" s="234"/>
      <c r="E48" s="234"/>
      <c r="F48" s="234"/>
      <c r="G48" s="659"/>
      <c r="H48" s="360"/>
      <c r="I48" s="357">
        <f t="shared" si="1"/>
        <v>0</v>
      </c>
    </row>
    <row r="49" spans="1:8" ht="22" customHeight="1" thickBot="1" x14ac:dyDescent="0.5">
      <c r="A49" s="274"/>
      <c r="B49" s="275"/>
      <c r="C49" s="275"/>
      <c r="D49" s="275"/>
      <c r="E49" s="275"/>
      <c r="F49" s="275"/>
      <c r="G49" s="276" t="s">
        <v>1941</v>
      </c>
      <c r="H49" s="224"/>
    </row>
    <row r="50" spans="1:8" ht="22" customHeight="1" thickBot="1" x14ac:dyDescent="0.5">
      <c r="A50" s="274"/>
      <c r="B50" s="275"/>
      <c r="C50" s="275"/>
      <c r="D50" s="275"/>
      <c r="E50" s="275"/>
      <c r="F50" s="275"/>
      <c r="G50" s="276" t="s">
        <v>1942</v>
      </c>
      <c r="H50" s="224"/>
    </row>
    <row r="51" spans="1:8" ht="18.5" x14ac:dyDescent="0.45">
      <c r="A51" s="256"/>
      <c r="B51" s="257"/>
      <c r="C51" s="257"/>
      <c r="D51" s="257"/>
      <c r="E51" s="257"/>
      <c r="F51" s="257"/>
      <c r="G51" s="257"/>
      <c r="H51" s="258"/>
    </row>
    <row r="52" spans="1:8" ht="16" customHeight="1" thickBot="1" x14ac:dyDescent="0.4">
      <c r="A52" s="259" t="s">
        <v>75</v>
      </c>
      <c r="B52" s="260"/>
      <c r="C52" s="261"/>
      <c r="D52" s="261"/>
      <c r="E52" s="261"/>
      <c r="F52" s="261"/>
      <c r="G52" s="261"/>
      <c r="H52" s="262"/>
    </row>
    <row r="53" spans="1:8" ht="20.149999999999999" customHeight="1" thickBot="1" x14ac:dyDescent="0.4">
      <c r="A53" s="277" t="s">
        <v>1946</v>
      </c>
      <c r="B53" s="264"/>
      <c r="C53" s="264"/>
      <c r="D53" s="264"/>
      <c r="E53" s="264"/>
      <c r="F53" s="264"/>
      <c r="G53" s="265"/>
      <c r="H53" s="251"/>
    </row>
    <row r="54" spans="1:8" ht="15.65" customHeight="1" x14ac:dyDescent="0.35">
      <c r="A54" s="546" t="s">
        <v>73</v>
      </c>
      <c r="B54" s="547"/>
      <c r="C54" s="547"/>
      <c r="D54" s="547"/>
      <c r="E54" s="547"/>
      <c r="F54" s="548"/>
      <c r="G54" s="280" t="s">
        <v>1952</v>
      </c>
      <c r="H54" s="267"/>
    </row>
    <row r="55" spans="1:8" x14ac:dyDescent="0.35">
      <c r="A55" s="532" t="s">
        <v>1964</v>
      </c>
      <c r="B55" s="533"/>
      <c r="C55" s="533"/>
      <c r="D55" s="533"/>
      <c r="E55" s="533"/>
      <c r="F55" s="535"/>
      <c r="G55" s="268"/>
      <c r="H55" s="269"/>
    </row>
    <row r="56" spans="1:8" x14ac:dyDescent="0.35">
      <c r="A56" s="532" t="s">
        <v>1965</v>
      </c>
      <c r="B56" s="533"/>
      <c r="C56" s="533"/>
      <c r="D56" s="533"/>
      <c r="E56" s="533"/>
      <c r="F56" s="535"/>
      <c r="G56" s="281">
        <v>2.5</v>
      </c>
      <c r="H56" s="271"/>
    </row>
    <row r="57" spans="1:8" ht="14.5" customHeight="1" thickBot="1" x14ac:dyDescent="0.4">
      <c r="A57" s="532" t="s">
        <v>1966</v>
      </c>
      <c r="B57" s="533"/>
      <c r="C57" s="533"/>
      <c r="D57" s="533"/>
      <c r="E57" s="533"/>
      <c r="F57" s="535"/>
      <c r="G57" s="282"/>
      <c r="H57" s="269"/>
    </row>
    <row r="58" spans="1:8" ht="45.65" customHeight="1" thickBot="1" x14ac:dyDescent="0.4">
      <c r="A58" s="569" t="s">
        <v>1967</v>
      </c>
      <c r="B58" s="522"/>
      <c r="C58" s="523"/>
      <c r="D58" s="521" t="s">
        <v>1984</v>
      </c>
      <c r="E58" s="522"/>
      <c r="F58" s="521" t="s">
        <v>2015</v>
      </c>
      <c r="G58" s="522"/>
      <c r="H58" s="283" t="s">
        <v>1982</v>
      </c>
    </row>
    <row r="59" spans="1:8" ht="28" customHeight="1" thickBot="1" x14ac:dyDescent="0.4">
      <c r="A59" s="530"/>
      <c r="B59" s="531"/>
      <c r="C59" s="531"/>
      <c r="D59" s="531"/>
      <c r="E59" s="531"/>
      <c r="F59" s="531"/>
      <c r="G59" s="531"/>
      <c r="H59" s="362"/>
    </row>
    <row r="60" spans="1:8" ht="22" customHeight="1" thickBot="1" x14ac:dyDescent="0.5">
      <c r="A60" s="274"/>
      <c r="B60" s="275"/>
      <c r="C60" s="275"/>
      <c r="D60" s="275"/>
      <c r="E60" s="275"/>
      <c r="F60" s="275"/>
      <c r="G60" s="276" t="s">
        <v>1941</v>
      </c>
      <c r="H60" s="224"/>
    </row>
    <row r="61" spans="1:8" ht="22" customHeight="1" thickBot="1" x14ac:dyDescent="0.5">
      <c r="A61" s="274"/>
      <c r="B61" s="275"/>
      <c r="C61" s="275"/>
      <c r="D61" s="275"/>
      <c r="E61" s="275"/>
      <c r="F61" s="275"/>
      <c r="G61" s="276" t="s">
        <v>1942</v>
      </c>
      <c r="H61" s="224"/>
    </row>
    <row r="62" spans="1:8" ht="19" thickBot="1" x14ac:dyDescent="0.5">
      <c r="A62" s="256"/>
      <c r="B62" s="257"/>
      <c r="C62" s="257"/>
      <c r="D62" s="257"/>
      <c r="E62" s="257"/>
      <c r="F62" s="257"/>
      <c r="G62" s="257"/>
      <c r="H62" s="258"/>
    </row>
    <row r="63" spans="1:8" ht="16" customHeight="1" thickBot="1" x14ac:dyDescent="0.4">
      <c r="A63" s="284" t="s">
        <v>74</v>
      </c>
      <c r="B63" s="285"/>
      <c r="C63" s="286"/>
      <c r="D63" s="286"/>
      <c r="E63" s="286"/>
      <c r="F63" s="286"/>
      <c r="G63" s="286"/>
      <c r="H63" s="287"/>
    </row>
    <row r="64" spans="1:8" ht="20.149999999999999" customHeight="1" thickBot="1" x14ac:dyDescent="0.4">
      <c r="A64" s="263" t="s">
        <v>1948</v>
      </c>
      <c r="B64" s="264"/>
      <c r="C64" s="264"/>
      <c r="D64" s="264"/>
      <c r="E64" s="264"/>
      <c r="F64" s="264"/>
      <c r="G64" s="264"/>
      <c r="H64" s="251"/>
    </row>
    <row r="65" spans="1:9" ht="15.65" customHeight="1" x14ac:dyDescent="0.35">
      <c r="A65" s="546" t="s">
        <v>73</v>
      </c>
      <c r="B65" s="547"/>
      <c r="C65" s="547"/>
      <c r="D65" s="547"/>
      <c r="E65" s="547"/>
      <c r="F65" s="548"/>
      <c r="G65" s="266" t="s">
        <v>1953</v>
      </c>
      <c r="H65" s="267"/>
    </row>
    <row r="66" spans="1:9" ht="14.5" customHeight="1" x14ac:dyDescent="0.35">
      <c r="A66" s="532" t="s">
        <v>1955</v>
      </c>
      <c r="B66" s="533"/>
      <c r="C66" s="533"/>
      <c r="D66" s="533"/>
      <c r="E66" s="533"/>
      <c r="F66" s="534"/>
      <c r="G66" s="268"/>
      <c r="H66" s="269"/>
    </row>
    <row r="67" spans="1:9" ht="14.5" customHeight="1" x14ac:dyDescent="0.35">
      <c r="A67" s="532" t="s">
        <v>1961</v>
      </c>
      <c r="B67" s="533"/>
      <c r="C67" s="533"/>
      <c r="D67" s="533"/>
      <c r="E67" s="533"/>
      <c r="F67" s="534"/>
      <c r="G67" s="288">
        <v>5.5</v>
      </c>
      <c r="H67" s="247"/>
    </row>
    <row r="68" spans="1:9" ht="14.5" customHeight="1" thickBot="1" x14ac:dyDescent="0.4">
      <c r="A68" s="532" t="s">
        <v>1998</v>
      </c>
      <c r="B68" s="533"/>
      <c r="C68" s="533"/>
      <c r="D68" s="533"/>
      <c r="E68" s="533"/>
      <c r="F68" s="535"/>
      <c r="H68" s="269"/>
    </row>
    <row r="69" spans="1:9" ht="56.5" customHeight="1" thickBot="1" x14ac:dyDescent="0.4">
      <c r="A69" s="289" t="s">
        <v>1956</v>
      </c>
      <c r="B69" s="521" t="s">
        <v>1957</v>
      </c>
      <c r="C69" s="523"/>
      <c r="D69" s="279" t="s">
        <v>1957</v>
      </c>
      <c r="E69" s="279" t="s">
        <v>1957</v>
      </c>
      <c r="F69" s="279" t="s">
        <v>1957</v>
      </c>
      <c r="G69" s="279" t="s">
        <v>1985</v>
      </c>
      <c r="H69" s="283" t="s">
        <v>1999</v>
      </c>
      <c r="I69" s="1" t="s">
        <v>2014</v>
      </c>
    </row>
    <row r="70" spans="1:9" ht="28" customHeight="1" x14ac:dyDescent="0.35">
      <c r="A70" s="311"/>
      <c r="B70" s="536"/>
      <c r="C70" s="536"/>
      <c r="D70" s="340"/>
      <c r="E70" s="340"/>
      <c r="F70" s="340"/>
      <c r="G70" s="221"/>
      <c r="H70" s="226"/>
      <c r="I70" s="357">
        <f>IFERROR(INDEX($D$14:$H$14,MATCH(B70,$D$10:$H$10,0)),0)+IFERROR(INDEX($D$14:$H$14,MATCH(D70,$D$10:$H$10,0)),0)+IFERROR(INDEX($D$14:$H$14,MATCH(E70,$D$10:$H$10,0)),0)+IFERROR(INDEX($D$14:$H$14,MATCH(F70,$D$10:$H$10,0)),0)</f>
        <v>0</v>
      </c>
    </row>
    <row r="71" spans="1:9" ht="28" customHeight="1" x14ac:dyDescent="0.35">
      <c r="A71" s="312"/>
      <c r="B71" s="537"/>
      <c r="C71" s="537"/>
      <c r="D71" s="223"/>
      <c r="E71" s="223"/>
      <c r="F71" s="223"/>
      <c r="G71" s="225"/>
      <c r="H71" s="227"/>
      <c r="I71" s="357">
        <f t="shared" ref="I71:I72" si="2">IFERROR(INDEX($D$14:$H$14,MATCH(B71,$D$10:$H$10,0)),0)+IFERROR(INDEX($D$14:$H$14,MATCH(D71,$D$10:$H$10,0)),0)+IFERROR(INDEX($D$14:$H$14,MATCH(E71,$D$10:$H$10,0)),0)+IFERROR(INDEX($D$14:$H$14,MATCH(F71,$D$10:$H$10,0)),0)</f>
        <v>0</v>
      </c>
    </row>
    <row r="72" spans="1:9" ht="28" customHeight="1" thickBot="1" x14ac:dyDescent="0.4">
      <c r="A72" s="313"/>
      <c r="B72" s="520"/>
      <c r="C72" s="520"/>
      <c r="D72" s="235"/>
      <c r="E72" s="235"/>
      <c r="F72" s="235"/>
      <c r="G72" s="314"/>
      <c r="H72" s="341"/>
      <c r="I72" s="357">
        <f t="shared" si="2"/>
        <v>0</v>
      </c>
    </row>
    <row r="73" spans="1:9" ht="22" customHeight="1" thickBot="1" x14ac:dyDescent="0.5">
      <c r="A73" s="274"/>
      <c r="B73" s="275"/>
      <c r="C73" s="275"/>
      <c r="D73" s="275"/>
      <c r="E73" s="275"/>
      <c r="F73" s="275"/>
      <c r="G73" s="276" t="s">
        <v>1941</v>
      </c>
      <c r="H73" s="224"/>
    </row>
    <row r="74" spans="1:9" ht="22" customHeight="1" thickBot="1" x14ac:dyDescent="0.5">
      <c r="A74" s="274"/>
      <c r="B74" s="275"/>
      <c r="C74" s="275"/>
      <c r="D74" s="275"/>
      <c r="E74" s="275"/>
      <c r="F74" s="275"/>
      <c r="G74" s="276" t="s">
        <v>1942</v>
      </c>
      <c r="H74" s="224"/>
    </row>
    <row r="75" spans="1:9" ht="19" thickBot="1" x14ac:dyDescent="0.5">
      <c r="A75" s="290"/>
      <c r="B75" s="291"/>
      <c r="C75" s="291"/>
      <c r="D75" s="291"/>
      <c r="E75" s="291"/>
      <c r="F75" s="291"/>
      <c r="G75" s="291"/>
      <c r="H75" s="292"/>
    </row>
    <row r="76" spans="1:9" ht="16" thickBot="1" x14ac:dyDescent="0.4">
      <c r="A76" s="259" t="s">
        <v>975</v>
      </c>
      <c r="B76" s="260"/>
      <c r="C76" s="261"/>
      <c r="D76" s="261"/>
      <c r="E76" s="261"/>
      <c r="F76" s="261"/>
      <c r="G76" s="261"/>
      <c r="H76" s="262"/>
    </row>
    <row r="77" spans="1:9" ht="20.149999999999999" customHeight="1" thickBot="1" x14ac:dyDescent="0.4">
      <c r="A77" s="263" t="s">
        <v>1950</v>
      </c>
      <c r="B77" s="264"/>
      <c r="C77" s="264"/>
      <c r="D77" s="264"/>
      <c r="E77" s="264"/>
      <c r="F77" s="264"/>
      <c r="G77" s="264"/>
      <c r="H77" s="251"/>
    </row>
    <row r="78" spans="1:9" ht="15.65" customHeight="1" x14ac:dyDescent="0.35">
      <c r="A78" s="546" t="s">
        <v>73</v>
      </c>
      <c r="B78" s="547"/>
      <c r="C78" s="547"/>
      <c r="D78" s="547"/>
      <c r="E78" s="547"/>
      <c r="F78" s="548"/>
      <c r="G78" s="266" t="s">
        <v>1954</v>
      </c>
      <c r="H78" s="293"/>
    </row>
    <row r="79" spans="1:9" ht="15.5" customHeight="1" x14ac:dyDescent="0.35">
      <c r="A79" s="532" t="s">
        <v>2016</v>
      </c>
      <c r="B79" s="533"/>
      <c r="C79" s="533"/>
      <c r="D79" s="533"/>
      <c r="E79" s="533"/>
      <c r="F79" s="535"/>
      <c r="G79" s="294">
        <v>120</v>
      </c>
      <c r="H79" s="269"/>
    </row>
    <row r="80" spans="1:9" ht="15.65" customHeight="1" thickBot="1" x14ac:dyDescent="0.4">
      <c r="A80" s="532" t="s">
        <v>2061</v>
      </c>
      <c r="B80" s="533"/>
      <c r="C80" s="533"/>
      <c r="D80" s="533"/>
      <c r="E80" s="533"/>
      <c r="F80" s="535"/>
      <c r="H80" s="186"/>
    </row>
    <row r="81" spans="1:8" ht="44.5" customHeight="1" thickBot="1" x14ac:dyDescent="0.4">
      <c r="A81" s="562" t="s">
        <v>1986</v>
      </c>
      <c r="B81" s="539"/>
      <c r="C81" s="567" t="s">
        <v>1963</v>
      </c>
      <c r="D81" s="568"/>
      <c r="E81" s="330" t="s">
        <v>1997</v>
      </c>
      <c r="F81" s="296" t="s">
        <v>1996</v>
      </c>
      <c r="G81" s="296" t="s">
        <v>1959</v>
      </c>
      <c r="H81" s="297" t="s">
        <v>1995</v>
      </c>
    </row>
    <row r="82" spans="1:8" ht="28" customHeight="1" x14ac:dyDescent="0.35">
      <c r="A82" s="565"/>
      <c r="B82" s="566"/>
      <c r="C82" s="557"/>
      <c r="D82" s="557"/>
      <c r="E82" s="334"/>
      <c r="F82" s="337"/>
      <c r="G82" s="331"/>
      <c r="H82" s="660"/>
    </row>
    <row r="83" spans="1:8" ht="28" customHeight="1" x14ac:dyDescent="0.35">
      <c r="A83" s="560"/>
      <c r="B83" s="561"/>
      <c r="C83" s="558"/>
      <c r="D83" s="558"/>
      <c r="E83" s="335"/>
      <c r="F83" s="338"/>
      <c r="G83" s="332"/>
      <c r="H83" s="661"/>
    </row>
    <row r="84" spans="1:8" ht="28" customHeight="1" x14ac:dyDescent="0.35">
      <c r="A84" s="560"/>
      <c r="B84" s="561"/>
      <c r="C84" s="558"/>
      <c r="D84" s="558"/>
      <c r="E84" s="335"/>
      <c r="F84" s="338"/>
      <c r="G84" s="332"/>
      <c r="H84" s="661"/>
    </row>
    <row r="85" spans="1:8" ht="28" customHeight="1" thickBot="1" x14ac:dyDescent="0.4">
      <c r="A85" s="563"/>
      <c r="B85" s="564"/>
      <c r="C85" s="559"/>
      <c r="D85" s="559"/>
      <c r="E85" s="336"/>
      <c r="F85" s="339"/>
      <c r="G85" s="333"/>
      <c r="H85" s="662"/>
    </row>
    <row r="86" spans="1:8" ht="22" customHeight="1" thickBot="1" x14ac:dyDescent="0.5">
      <c r="A86" s="274"/>
      <c r="B86" s="275"/>
      <c r="C86" s="275"/>
      <c r="D86" s="275"/>
      <c r="E86" s="275"/>
      <c r="F86" s="275"/>
      <c r="G86" s="276" t="s">
        <v>1941</v>
      </c>
      <c r="H86" s="224"/>
    </row>
    <row r="87" spans="1:8" ht="22" customHeight="1" thickBot="1" x14ac:dyDescent="0.5">
      <c r="A87" s="274"/>
      <c r="B87" s="275"/>
      <c r="C87" s="275"/>
      <c r="D87" s="275"/>
      <c r="E87" s="275"/>
      <c r="F87" s="275"/>
      <c r="G87" s="276" t="s">
        <v>1942</v>
      </c>
      <c r="H87" s="224"/>
    </row>
    <row r="88" spans="1:8" ht="18.5" x14ac:dyDescent="0.45">
      <c r="A88" s="256"/>
      <c r="B88" s="257"/>
      <c r="C88" s="257"/>
      <c r="D88" s="257"/>
      <c r="E88" s="257"/>
      <c r="F88" s="257"/>
      <c r="G88" s="257"/>
      <c r="H88" s="258"/>
    </row>
    <row r="89" spans="1:8" ht="16" thickBot="1" x14ac:dyDescent="0.4">
      <c r="A89" s="259" t="s">
        <v>1949</v>
      </c>
      <c r="B89" s="260"/>
      <c r="C89" s="261"/>
      <c r="D89" s="261"/>
      <c r="E89" s="261"/>
      <c r="F89" s="261"/>
      <c r="G89" s="261"/>
      <c r="H89" s="262"/>
    </row>
    <row r="90" spans="1:8" ht="20.149999999999999" customHeight="1" thickBot="1" x14ac:dyDescent="0.4">
      <c r="A90" s="263" t="s">
        <v>1970</v>
      </c>
      <c r="B90" s="264"/>
      <c r="C90" s="264"/>
      <c r="D90" s="264"/>
      <c r="E90" s="264"/>
      <c r="F90" s="264"/>
      <c r="G90" s="264"/>
      <c r="H90" s="298"/>
    </row>
    <row r="91" spans="1:8" ht="15.65" customHeight="1" x14ac:dyDescent="0.35">
      <c r="A91" s="546" t="s">
        <v>73</v>
      </c>
      <c r="B91" s="547"/>
      <c r="C91" s="547"/>
      <c r="D91" s="547"/>
      <c r="E91" s="547"/>
      <c r="F91" s="548"/>
      <c r="G91" s="266" t="s">
        <v>2001</v>
      </c>
      <c r="H91" s="293"/>
    </row>
    <row r="92" spans="1:8" ht="15.5" customHeight="1" x14ac:dyDescent="0.35">
      <c r="A92" s="532" t="s">
        <v>1907</v>
      </c>
      <c r="B92" s="533"/>
      <c r="C92" s="533"/>
      <c r="D92" s="533"/>
      <c r="E92" s="533"/>
      <c r="F92" s="535"/>
      <c r="G92" s="460">
        <v>0.2</v>
      </c>
      <c r="H92" s="461" t="s">
        <v>1908</v>
      </c>
    </row>
    <row r="93" spans="1:8" ht="15.5" customHeight="1" x14ac:dyDescent="0.35">
      <c r="A93" s="532" t="s">
        <v>2000</v>
      </c>
      <c r="B93" s="533"/>
      <c r="C93" s="533"/>
      <c r="D93" s="533"/>
      <c r="E93" s="533"/>
      <c r="F93" s="535"/>
      <c r="G93" s="460">
        <v>4</v>
      </c>
      <c r="H93" s="462" t="s">
        <v>2057</v>
      </c>
    </row>
    <row r="94" spans="1:8" ht="15.65" customHeight="1" thickBot="1" x14ac:dyDescent="0.4">
      <c r="A94" s="532" t="s">
        <v>2070</v>
      </c>
      <c r="B94" s="533"/>
      <c r="C94" s="533"/>
      <c r="D94" s="533"/>
      <c r="E94" s="533"/>
      <c r="F94" s="535"/>
      <c r="G94" s="460">
        <v>3</v>
      </c>
      <c r="H94" s="462" t="s">
        <v>2058</v>
      </c>
    </row>
    <row r="95" spans="1:8" ht="45.65" customHeight="1" thickBot="1" x14ac:dyDescent="0.4">
      <c r="A95" s="549" t="s">
        <v>1971</v>
      </c>
      <c r="B95" s="550"/>
      <c r="C95" s="550"/>
      <c r="D95" s="550"/>
      <c r="E95" s="550"/>
      <c r="F95" s="550" t="s">
        <v>1972</v>
      </c>
      <c r="G95" s="550"/>
      <c r="H95" s="551"/>
    </row>
    <row r="96" spans="1:8" ht="104" customHeight="1" thickBot="1" x14ac:dyDescent="0.4">
      <c r="A96" s="552"/>
      <c r="B96" s="553"/>
      <c r="C96" s="553"/>
      <c r="D96" s="553"/>
      <c r="E96" s="554"/>
      <c r="F96" s="555"/>
      <c r="G96" s="555"/>
      <c r="H96" s="556"/>
    </row>
    <row r="97" spans="1:8" ht="22" customHeight="1" thickBot="1" x14ac:dyDescent="0.5">
      <c r="A97" s="274"/>
      <c r="B97" s="275"/>
      <c r="C97" s="275"/>
      <c r="D97" s="275"/>
      <c r="E97" s="275"/>
      <c r="F97" s="275"/>
      <c r="G97" s="276" t="s">
        <v>1941</v>
      </c>
      <c r="H97" s="224"/>
    </row>
    <row r="98" spans="1:8" ht="22" customHeight="1" thickBot="1" x14ac:dyDescent="0.5">
      <c r="A98" s="274"/>
      <c r="B98" s="275"/>
      <c r="C98" s="275"/>
      <c r="D98" s="275"/>
      <c r="E98" s="275"/>
      <c r="F98" s="275"/>
      <c r="G98" s="276" t="s">
        <v>1942</v>
      </c>
      <c r="H98" s="224"/>
    </row>
    <row r="99" spans="1:8" x14ac:dyDescent="0.35">
      <c r="A99" s="295"/>
      <c r="H99" s="247"/>
    </row>
    <row r="100" spans="1:8" ht="14.5" customHeight="1" x14ac:dyDescent="0.35">
      <c r="A100" s="295"/>
      <c r="H100" s="247"/>
    </row>
    <row r="101" spans="1:8" ht="4.5" customHeight="1" x14ac:dyDescent="0.35">
      <c r="A101" s="299"/>
      <c r="B101" s="241"/>
      <c r="C101" s="241"/>
      <c r="D101" s="241"/>
      <c r="E101" s="241"/>
      <c r="F101" s="241"/>
      <c r="G101" s="241"/>
      <c r="H101" s="242"/>
    </row>
    <row r="102" spans="1:8" ht="14.5" customHeight="1" x14ac:dyDescent="0.35">
      <c r="A102" s="300" t="str">
        <f>'App Instruct'!A47</f>
        <v>1-800-787-1706                                    energysavings@nationalgrid.com   | www.ngrid.com/business</v>
      </c>
      <c r="B102" s="301"/>
      <c r="C102" s="241"/>
      <c r="D102" s="302"/>
      <c r="E102" s="303"/>
      <c r="F102" s="304"/>
      <c r="G102" s="241"/>
      <c r="H102" s="305" t="str">
        <f>'App Instruct'!K47</f>
        <v>Rev 0 (7/1/26)</v>
      </c>
    </row>
    <row r="103" spans="1:8" ht="4.5" customHeight="1" thickBot="1" x14ac:dyDescent="0.4">
      <c r="A103" s="306"/>
      <c r="B103" s="307"/>
      <c r="C103" s="307"/>
      <c r="D103" s="307"/>
      <c r="E103" s="307"/>
      <c r="F103" s="307"/>
      <c r="G103" s="307"/>
      <c r="H103" s="308"/>
    </row>
    <row r="104" spans="1:8" ht="27.75" customHeight="1" x14ac:dyDescent="0.35"/>
    <row r="105" spans="1:8" ht="27.75" customHeight="1" x14ac:dyDescent="0.35"/>
    <row r="106" spans="1:8" ht="26.15" customHeight="1" x14ac:dyDescent="0.35"/>
  </sheetData>
  <sheetProtection algorithmName="SHA-512" hashValue="jyZ/x9vlOKLp09FzbaZGQUcgx/np5hOVIXOKRpqlNxnw4hNXTbs4W0bCEs4r6TasLmpnWwBBwok6LBsDoEgTVQ==" saltValue="90k2tGD0kEyyswZPTw6N3g==" spinCount="100000" sheet="1" objects="1" scenarios="1" formatCells="0"/>
  <mergeCells count="77">
    <mergeCell ref="A42:F42"/>
    <mergeCell ref="A30:C30"/>
    <mergeCell ref="A31:C31"/>
    <mergeCell ref="A28:C28"/>
    <mergeCell ref="H8:H9"/>
    <mergeCell ref="G8:G9"/>
    <mergeCell ref="A9:F9"/>
    <mergeCell ref="A16:C16"/>
    <mergeCell ref="A18:C18"/>
    <mergeCell ref="A13:C13"/>
    <mergeCell ref="A10:C10"/>
    <mergeCell ref="A11:C11"/>
    <mergeCell ref="A14:C14"/>
    <mergeCell ref="A12:C12"/>
    <mergeCell ref="C81:D81"/>
    <mergeCell ref="A57:F57"/>
    <mergeCell ref="A58:C58"/>
    <mergeCell ref="A15:C15"/>
    <mergeCell ref="A27:F27"/>
    <mergeCell ref="A29:C29"/>
    <mergeCell ref="A40:F40"/>
    <mergeCell ref="A33:C33"/>
    <mergeCell ref="A56:F56"/>
    <mergeCell ref="A55:F55"/>
    <mergeCell ref="D58:E58"/>
    <mergeCell ref="F58:G58"/>
    <mergeCell ref="A32:C32"/>
    <mergeCell ref="A17:C17"/>
    <mergeCell ref="A54:F54"/>
    <mergeCell ref="A41:F41"/>
    <mergeCell ref="A83:B83"/>
    <mergeCell ref="A84:B84"/>
    <mergeCell ref="A81:B81"/>
    <mergeCell ref="A85:B85"/>
    <mergeCell ref="A82:B82"/>
    <mergeCell ref="A65:F65"/>
    <mergeCell ref="A95:E95"/>
    <mergeCell ref="F95:H95"/>
    <mergeCell ref="A96:E96"/>
    <mergeCell ref="F96:H96"/>
    <mergeCell ref="A94:F94"/>
    <mergeCell ref="A93:F93"/>
    <mergeCell ref="A91:F91"/>
    <mergeCell ref="A92:F92"/>
    <mergeCell ref="A78:F78"/>
    <mergeCell ref="A79:F79"/>
    <mergeCell ref="A80:F80"/>
    <mergeCell ref="C82:D82"/>
    <mergeCell ref="C83:D83"/>
    <mergeCell ref="C84:D84"/>
    <mergeCell ref="C85:D85"/>
    <mergeCell ref="F29:G29"/>
    <mergeCell ref="F30:G30"/>
    <mergeCell ref="F31:G31"/>
    <mergeCell ref="F32:G32"/>
    <mergeCell ref="F33:G33"/>
    <mergeCell ref="A25:F25"/>
    <mergeCell ref="A23:F23"/>
    <mergeCell ref="A24:F24"/>
    <mergeCell ref="A26:F26"/>
    <mergeCell ref="F28:G28"/>
    <mergeCell ref="B72:C72"/>
    <mergeCell ref="A43:C43"/>
    <mergeCell ref="A44:C44"/>
    <mergeCell ref="A45:C45"/>
    <mergeCell ref="A46:C46"/>
    <mergeCell ref="A47:C47"/>
    <mergeCell ref="A48:C48"/>
    <mergeCell ref="B69:C69"/>
    <mergeCell ref="A59:C59"/>
    <mergeCell ref="A66:F66"/>
    <mergeCell ref="A67:F67"/>
    <mergeCell ref="A68:F68"/>
    <mergeCell ref="D59:E59"/>
    <mergeCell ref="F59:G59"/>
    <mergeCell ref="B70:C70"/>
    <mergeCell ref="B71:C71"/>
  </mergeCells>
  <phoneticPr fontId="47" type="noConversion"/>
  <dataValidations count="5">
    <dataValidation allowBlank="1" showErrorMessage="1" sqref="A96 A82:B85" xr:uid="{6E7608DF-B855-47B0-84D3-331055CC719B}"/>
    <dataValidation type="list" allowBlank="1" showInputMessage="1" showErrorMessage="1" sqref="H59 H82:H85" xr:uid="{C883D914-ED68-4AE3-9FB1-72771EB4424C}">
      <formula1>"Yes,No"</formula1>
    </dataValidation>
    <dataValidation type="list" allowBlank="1" showInputMessage="1" showErrorMessage="1" sqref="B70:B72 D70:F72 A29:C33 A44:F48 C82:D85" xr:uid="{59A244E1-B383-41CD-A854-B53599A08522}">
      <formula1>$D$10:$H$10</formula1>
    </dataValidation>
    <dataValidation type="list" allowBlank="1" showInputMessage="1" showErrorMessage="1" sqref="D15:H15" xr:uid="{17C06221-A052-4D26-9653-22656DEB5510}">
      <formula1>Controls</formula1>
    </dataValidation>
    <dataValidation type="list" allowBlank="1" showInputMessage="1" showErrorMessage="1" sqref="D12:H12" xr:uid="{F3C575E9-4ACA-4DCC-BEA3-46AD4F60D113}">
      <formula1>CompType</formula1>
    </dataValidation>
  </dataValidations>
  <printOptions horizontalCentered="1"/>
  <pageMargins left="0.25" right="0.25" top="0.75" bottom="0.75" header="0.3" footer="0.3"/>
  <pageSetup scale="65" fitToHeight="0" orientation="landscape" r:id="rId1"/>
  <rowBreaks count="3" manualBreakCount="3">
    <brk id="19" max="16383" man="1"/>
    <brk id="51" max="16383" man="1"/>
    <brk id="7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148C"/>
    <pageSetUpPr fitToPage="1"/>
  </sheetPr>
  <dimension ref="A1:Q53"/>
  <sheetViews>
    <sheetView showGridLines="0" zoomScale="70" zoomScaleNormal="70" workbookViewId="0">
      <selection activeCell="C19" sqref="C19"/>
    </sheetView>
  </sheetViews>
  <sheetFormatPr defaultColWidth="9.1796875" defaultRowHeight="12.5" x14ac:dyDescent="0.25"/>
  <cols>
    <col min="1" max="1" width="6.54296875" style="3" customWidth="1"/>
    <col min="2" max="2" width="10.7265625" style="3" customWidth="1"/>
    <col min="3" max="3" width="25.1796875" style="3" customWidth="1"/>
    <col min="4" max="5" width="19.54296875" style="3" customWidth="1"/>
    <col min="6" max="6" width="17.54296875" style="3" customWidth="1"/>
    <col min="7" max="7" width="17.7265625" style="3" customWidth="1"/>
    <col min="8" max="8" width="17.54296875" style="3" customWidth="1"/>
    <col min="9" max="9" width="17.7265625" style="3" customWidth="1"/>
    <col min="10" max="10" width="16.1796875" style="3" bestFit="1" customWidth="1"/>
    <col min="11" max="11" width="6.54296875" style="3" customWidth="1"/>
    <col min="12" max="12" width="9.1796875" style="3"/>
    <col min="13" max="13" width="12.453125" style="3" bestFit="1" customWidth="1"/>
    <col min="14" max="14" width="11" style="3" bestFit="1" customWidth="1"/>
    <col min="15" max="15" width="13.54296875" style="3" customWidth="1"/>
    <col min="16" max="16" width="9.1796875" style="3"/>
    <col min="17" max="17" width="10.54296875" style="3" customWidth="1"/>
    <col min="18" max="16384" width="9.1796875" style="3"/>
  </cols>
  <sheetData>
    <row r="1" spans="1:17" s="1" customFormat="1" ht="15" thickTop="1" x14ac:dyDescent="0.35">
      <c r="A1" s="133"/>
      <c r="B1" s="83"/>
      <c r="C1" s="84"/>
      <c r="D1" s="83"/>
      <c r="E1" s="83"/>
      <c r="F1" s="85"/>
      <c r="G1" s="86"/>
      <c r="H1" s="87"/>
      <c r="I1" s="88"/>
      <c r="J1" s="86"/>
      <c r="K1" s="89"/>
      <c r="L1" s="3"/>
      <c r="M1" s="37"/>
      <c r="N1" s="44"/>
      <c r="O1" s="46"/>
      <c r="P1" s="46"/>
      <c r="Q1" s="45"/>
    </row>
    <row r="2" spans="1:17" s="1" customFormat="1" ht="23" x14ac:dyDescent="0.4">
      <c r="A2" s="90"/>
      <c r="B2" s="91" t="str">
        <f>'App Cust Info'!A9</f>
        <v>Test Customer</v>
      </c>
      <c r="C2" s="91"/>
      <c r="D2" s="91"/>
      <c r="E2" s="91"/>
      <c r="F2" s="91"/>
      <c r="G2" s="91"/>
      <c r="H2" s="91"/>
      <c r="I2" s="363" t="s">
        <v>1149</v>
      </c>
      <c r="J2" s="364">
        <f>IF(I10=0,MIN(I11,G18/2,100000),MIN(I10,SUM('Comp Air Measures'!H97:H98)/2,250000))</f>
        <v>0</v>
      </c>
      <c r="K2" s="125"/>
      <c r="L2" s="3"/>
      <c r="P2" s="46"/>
      <c r="Q2" s="45"/>
    </row>
    <row r="3" spans="1:17" s="1" customFormat="1" ht="13" customHeight="1" x14ac:dyDescent="0.35">
      <c r="A3" s="90"/>
      <c r="B3" s="92"/>
      <c r="C3" s="92"/>
      <c r="D3" s="92"/>
      <c r="E3" s="92"/>
      <c r="F3" s="92"/>
      <c r="G3" s="92"/>
      <c r="H3" s="92"/>
      <c r="I3" s="92"/>
      <c r="J3" s="92"/>
      <c r="K3" s="93"/>
      <c r="L3" s="3"/>
      <c r="P3" s="46"/>
      <c r="Q3" s="45"/>
    </row>
    <row r="4" spans="1:17" s="1" customFormat="1" ht="30" customHeight="1" x14ac:dyDescent="0.35">
      <c r="A4" s="90"/>
      <c r="B4" s="30"/>
      <c r="C4" s="33" t="s">
        <v>2011</v>
      </c>
      <c r="D4" s="3"/>
      <c r="E4" s="3"/>
      <c r="F4" s="34" t="s">
        <v>18</v>
      </c>
      <c r="G4" s="34" t="s">
        <v>77</v>
      </c>
      <c r="H4" s="34" t="s">
        <v>1914</v>
      </c>
      <c r="I4" s="464" t="s">
        <v>2060</v>
      </c>
      <c r="K4" s="94"/>
      <c r="L4" s="3"/>
      <c r="M4" s="37"/>
      <c r="N4" s="44"/>
      <c r="O4" s="47" t="s">
        <v>15</v>
      </c>
      <c r="P4" s="46"/>
      <c r="Q4" s="45"/>
    </row>
    <row r="5" spans="1:17" s="1" customFormat="1" ht="18" customHeight="1" x14ac:dyDescent="0.4">
      <c r="A5" s="90"/>
      <c r="B5" s="72">
        <v>1</v>
      </c>
      <c r="C5" s="73" t="str">
        <f>'Comp Air Measures'!A21</f>
        <v>Air Compressor Replacement</v>
      </c>
      <c r="D5" s="68"/>
      <c r="E5" s="69"/>
      <c r="F5" s="188"/>
      <c r="G5" s="189"/>
      <c r="H5" s="190"/>
      <c r="I5" s="70">
        <f>IF(SUM('Comp Air Measures'!H29:H33)&gt;0,SUM('Comp Air Measures'!H29:H33)*'Comp Air Measures'!$H$24,0)</f>
        <v>0</v>
      </c>
      <c r="J5" s="155" t="str">
        <f>IF(AND(I5=0,SUM('Comp Air Measures'!H29:H33)&gt;0),"Enter Cost for Measure on Comp Air Measures tab","")</f>
        <v/>
      </c>
      <c r="K5" s="95"/>
      <c r="L5" s="3"/>
      <c r="M5" s="37"/>
      <c r="N5" s="44"/>
      <c r="O5" s="47" t="s">
        <v>15</v>
      </c>
      <c r="P5" s="46"/>
      <c r="Q5" s="45"/>
    </row>
    <row r="6" spans="1:17" s="1" customFormat="1" ht="18" customHeight="1" x14ac:dyDescent="0.4">
      <c r="A6" s="90"/>
      <c r="B6" s="72">
        <v>2</v>
      </c>
      <c r="C6" s="73" t="str">
        <f>'Comp Air Measures'!A38</f>
        <v>Compressed Air Flow Controller</v>
      </c>
      <c r="D6" s="68"/>
      <c r="E6" s="69"/>
      <c r="F6" s="188"/>
      <c r="G6" s="189"/>
      <c r="H6" s="190"/>
      <c r="I6" s="70" cm="1">
        <f t="array" ref="I6">IF(AND(SUM('Comp Air Measures'!H44:H48)&gt;0,SUM('Comp Air Measures'!I44:I48)&gt;0),SUM('Comp Air Measures'!I44:I48*'Comp Air Measures'!G41),0)</f>
        <v>0</v>
      </c>
      <c r="J6" s="155" t="str">
        <f>IF(AND(I6=0,SUM('Comp Air Measures'!I44:I48)&gt;0),"Enter Cost for Measure on Comp Air Measures tab","")</f>
        <v/>
      </c>
      <c r="K6" s="95"/>
      <c r="L6" s="3"/>
      <c r="M6" s="37"/>
      <c r="N6" s="44"/>
      <c r="O6" s="46"/>
      <c r="P6" s="46"/>
      <c r="Q6" s="45"/>
    </row>
    <row r="7" spans="1:17" s="1" customFormat="1" ht="18" customHeight="1" x14ac:dyDescent="0.4">
      <c r="A7" s="90"/>
      <c r="B7" s="72">
        <v>3</v>
      </c>
      <c r="C7" s="73" t="str">
        <f>'Comp Air Measures'!A53</f>
        <v>Refrigerated Compressed Air Dryer</v>
      </c>
      <c r="D7" s="68"/>
      <c r="E7" s="69"/>
      <c r="F7" s="188"/>
      <c r="G7" s="189"/>
      <c r="H7" s="190"/>
      <c r="I7" s="70" cm="1">
        <f t="array" ref="I7">IF(AND('Comp Air Measures'!A59:C59&lt;&gt;"",'Comp Air Measures'!F59:G59&gt;0),'Comp Air Measures'!F59*'Comp Air Measures'!G56,0)</f>
        <v>0</v>
      </c>
      <c r="J7" s="155" t="str">
        <f>IF(AND(I7=0,'Comp Air Measures'!F59&lt;&gt;""),"Enter Cost for Measure on Comp Air Measures tab","")</f>
        <v/>
      </c>
      <c r="K7" s="95"/>
      <c r="L7" s="3"/>
      <c r="M7" s="37"/>
      <c r="N7" s="44"/>
      <c r="O7" s="47"/>
      <c r="P7" s="46"/>
      <c r="Q7" s="45"/>
    </row>
    <row r="8" spans="1:17" s="1" customFormat="1" ht="18" customHeight="1" x14ac:dyDescent="0.4">
      <c r="A8" s="90"/>
      <c r="B8" s="72">
        <v>4</v>
      </c>
      <c r="C8" s="73" t="str">
        <f>'Comp Air Measures'!A64</f>
        <v>Compressed Air Low Pressure Drop Filter</v>
      </c>
      <c r="D8" s="68"/>
      <c r="E8" s="69"/>
      <c r="F8" s="188"/>
      <c r="G8" s="191"/>
      <c r="H8" s="190"/>
      <c r="I8" s="70">
        <f>IF(AND(SUM('Comp Air Measures'!A70:A72)&gt;0,SUM('Comp Air Measures'!I70:I72)&gt;0),SUM('Comp Air Measures'!I70:I72)*'Comp Air Measures'!G67,0)</f>
        <v>0</v>
      </c>
      <c r="J8" s="155" t="str">
        <f>IF(AND(I8=0,SUM('Comp Air Measures'!A70:A72)&gt;0),"Enter Cost for Measure on Comp Air Measures tab","")</f>
        <v/>
      </c>
      <c r="K8" s="95"/>
      <c r="L8" s="3"/>
      <c r="M8" s="37"/>
      <c r="N8" s="44"/>
      <c r="O8" s="47"/>
      <c r="P8" s="46"/>
      <c r="Q8" s="45"/>
    </row>
    <row r="9" spans="1:17" s="1" customFormat="1" ht="18" customHeight="1" x14ac:dyDescent="0.4">
      <c r="A9" s="96"/>
      <c r="B9" s="72">
        <v>5</v>
      </c>
      <c r="C9" s="73" t="str">
        <f>'Comp Air Measures'!A77</f>
        <v>Compressed Air Zero Loss Condensate Drain</v>
      </c>
      <c r="D9" s="68"/>
      <c r="E9" s="69"/>
      <c r="F9" s="188"/>
      <c r="G9" s="191"/>
      <c r="H9" s="190"/>
      <c r="I9" s="70" cm="1">
        <f t="array" ref="I9">IF(AND(SUM('Comp Air Measures'!A82:B85)&gt;0,'Comp Air Measures'!C82:D85&lt;&gt;""),SUM('Comp Air Measures'!A82:B85)*'Comp Air Measures'!G79,0)</f>
        <v>0</v>
      </c>
      <c r="J9" s="155" t="str">
        <f>IF(AND(I9=0,SUM('Comp Air Measures'!A82:B85)&gt;0),"Enter Cost for Measure on Comp Air Measures tab","")</f>
        <v/>
      </c>
      <c r="K9" s="95"/>
      <c r="L9" s="3"/>
      <c r="M9" s="37"/>
      <c r="N9" s="44"/>
      <c r="O9" s="46"/>
      <c r="P9" s="46"/>
      <c r="Q9" s="45"/>
    </row>
    <row r="10" spans="1:17" s="1" customFormat="1" ht="18" customHeight="1" x14ac:dyDescent="0.4">
      <c r="A10" s="96"/>
      <c r="B10" s="72">
        <v>6</v>
      </c>
      <c r="C10" s="73" t="str">
        <f>'Comp Air Measures'!A90</f>
        <v>Custom Compressed Air</v>
      </c>
      <c r="D10" s="74"/>
      <c r="E10" s="75"/>
      <c r="F10" s="343">
        <f>H32</f>
        <v>0</v>
      </c>
      <c r="G10" s="344">
        <f>H33</f>
        <v>0</v>
      </c>
      <c r="H10" s="345">
        <f>H34</f>
        <v>0</v>
      </c>
      <c r="I10" s="70">
        <f>IF(AND('Comp Air Measures'!F96&lt;&gt;"",'Savings Summary'!F10&gt;0),'Savings Summary'!F10*'Comp Air Measures'!G92,0)+IF(AND('Comp Air Measures'!F96&lt;&gt;"",'Savings Summary'!H10&gt;0,'Savings Summary'!H37="NIMO"),'Savings Summary'!H10*'Comp Air Measures'!G93,0)+IF(AND('Comp Air Measures'!F96&lt;&gt;"",'Savings Summary'!H10&gt;0,'Savings Summary'!H37&lt;&gt;"NIMO"),'Savings Summary'!H10*'Comp Air Measures'!G94,0)</f>
        <v>0</v>
      </c>
      <c r="J10" s="155" t="str">
        <f>IF(AND(I10=0,SUM('Comp Air Measures'!C82:D85)&gt;0),"Enter Cost for Measure on Ag Measures tab","")</f>
        <v/>
      </c>
      <c r="K10" s="97"/>
      <c r="L10" s="3"/>
      <c r="M10" s="37"/>
      <c r="N10" s="44"/>
      <c r="O10" s="46"/>
      <c r="P10" s="46"/>
      <c r="Q10" s="45"/>
    </row>
    <row r="11" spans="1:17" s="1" customFormat="1" ht="18" customHeight="1" x14ac:dyDescent="0.35">
      <c r="A11" s="98"/>
      <c r="B11" s="171" t="s">
        <v>8</v>
      </c>
      <c r="C11" s="172"/>
      <c r="D11" s="173"/>
      <c r="E11" s="174"/>
      <c r="F11" s="175">
        <f>SUM(F5:F10)</f>
        <v>0</v>
      </c>
      <c r="G11" s="176">
        <f>SUM(G5:G10)</f>
        <v>0</v>
      </c>
      <c r="H11" s="177">
        <f>SUM(H5:H10)</f>
        <v>0</v>
      </c>
      <c r="I11" s="178">
        <f>SUM(I5:I9)</f>
        <v>0</v>
      </c>
      <c r="J11" s="3"/>
      <c r="K11" s="95"/>
      <c r="L11" s="3"/>
      <c r="M11" s="37"/>
      <c r="N11" s="44"/>
      <c r="O11" s="45"/>
      <c r="P11" s="48"/>
      <c r="Q11" s="43"/>
    </row>
    <row r="12" spans="1:17" s="1" customFormat="1" ht="18" customHeight="1" thickBot="1" x14ac:dyDescent="0.4">
      <c r="A12" s="98"/>
      <c r="B12" s="76"/>
      <c r="C12" s="77"/>
      <c r="D12" s="57"/>
      <c r="E12" s="57"/>
      <c r="F12" s="78"/>
      <c r="G12" s="78"/>
      <c r="H12" s="78"/>
      <c r="I12" s="79"/>
      <c r="J12" s="122"/>
      <c r="K12" s="99"/>
      <c r="L12" s="3"/>
      <c r="M12" s="37"/>
      <c r="N12" s="44"/>
      <c r="O12" s="45"/>
      <c r="P12" s="48"/>
      <c r="Q12" s="43"/>
    </row>
    <row r="13" spans="1:17" s="1" customFormat="1" ht="18" customHeight="1" thickTop="1" x14ac:dyDescent="0.35">
      <c r="A13" s="98"/>
      <c r="B13" s="3"/>
      <c r="C13" s="119"/>
      <c r="D13" s="26" t="s">
        <v>1114</v>
      </c>
      <c r="E13" s="27"/>
      <c r="F13" s="120" t="s">
        <v>78</v>
      </c>
      <c r="G13" s="114"/>
      <c r="H13" s="121"/>
      <c r="I13" s="107"/>
      <c r="J13" s="31"/>
      <c r="K13" s="100"/>
      <c r="L13" s="3"/>
      <c r="M13" s="37"/>
      <c r="N13" s="49"/>
      <c r="O13" s="35"/>
      <c r="P13" s="50"/>
      <c r="Q13" s="51"/>
    </row>
    <row r="14" spans="1:17" s="1" customFormat="1" ht="14.5" x14ac:dyDescent="0.35">
      <c r="A14" s="98"/>
      <c r="B14" s="3"/>
      <c r="C14" s="115"/>
      <c r="D14" s="28">
        <f>I36</f>
        <v>0</v>
      </c>
      <c r="E14" s="29" t="s">
        <v>16</v>
      </c>
      <c r="F14" s="154"/>
      <c r="G14" s="197"/>
      <c r="H14" s="116"/>
      <c r="I14" s="108"/>
      <c r="J14" s="123"/>
      <c r="K14" s="101"/>
      <c r="L14" s="3"/>
      <c r="M14" s="37"/>
      <c r="N14" s="49"/>
      <c r="O14" s="35"/>
      <c r="P14" s="50"/>
      <c r="Q14" s="51"/>
    </row>
    <row r="15" spans="1:17" s="1" customFormat="1" ht="18" customHeight="1" x14ac:dyDescent="0.35">
      <c r="A15" s="98"/>
      <c r="B15" s="3"/>
      <c r="C15" s="115"/>
      <c r="D15" s="581" t="s">
        <v>81</v>
      </c>
      <c r="E15" s="582"/>
      <c r="F15" s="168" t="s">
        <v>83</v>
      </c>
      <c r="G15" s="169"/>
      <c r="H15" s="116"/>
      <c r="I15" s="107"/>
      <c r="J15" s="123"/>
      <c r="K15" s="101"/>
      <c r="L15" s="3"/>
      <c r="M15" s="37"/>
      <c r="N15" s="44"/>
      <c r="O15" s="45"/>
      <c r="P15" s="48"/>
      <c r="Q15" s="43"/>
    </row>
    <row r="16" spans="1:17" s="1" customFormat="1" ht="18" customHeight="1" x14ac:dyDescent="0.35">
      <c r="A16" s="98"/>
      <c r="B16" s="3"/>
      <c r="C16" s="115"/>
      <c r="D16" s="583"/>
      <c r="E16" s="584"/>
      <c r="F16" s="156" t="s">
        <v>79</v>
      </c>
      <c r="G16" s="157">
        <f>'Comp Air Measures'!H34+'Comp Air Measures'!H49+'Comp Air Measures'!H60+'Comp Air Measures'!H73+'Comp Air Measures'!H86+'Comp Air Measures'!H97</f>
        <v>0</v>
      </c>
      <c r="H16" s="117"/>
      <c r="I16" s="109"/>
      <c r="J16" s="3"/>
      <c r="K16" s="95"/>
      <c r="L16" s="3"/>
      <c r="M16" s="37"/>
      <c r="N16" s="49"/>
      <c r="O16" s="35"/>
      <c r="P16" s="50"/>
      <c r="Q16" s="51"/>
    </row>
    <row r="17" spans="1:17" s="1" customFormat="1" ht="18" customHeight="1" x14ac:dyDescent="0.35">
      <c r="A17" s="98"/>
      <c r="B17" s="3"/>
      <c r="C17" s="115"/>
      <c r="D17" s="160">
        <f>'App Cust Info'!H21+'App Cust Info'!J21</f>
        <v>0</v>
      </c>
      <c r="E17" s="161" t="s">
        <v>1113</v>
      </c>
      <c r="F17" s="156" t="s">
        <v>80</v>
      </c>
      <c r="G17" s="157">
        <f>'Comp Air Measures'!H35+'Comp Air Measures'!H50+'Comp Air Measures'!H61+'Comp Air Measures'!H74+'Comp Air Measures'!H87+'Comp Air Measures'!H98</f>
        <v>0</v>
      </c>
      <c r="H17" s="117"/>
      <c r="I17" s="110"/>
      <c r="J17" s="3"/>
      <c r="K17" s="95"/>
      <c r="L17" s="3"/>
      <c r="M17" s="37"/>
      <c r="N17" s="44"/>
      <c r="O17" s="45"/>
      <c r="P17" s="48"/>
      <c r="Q17" s="43"/>
    </row>
    <row r="18" spans="1:17" s="1" customFormat="1" ht="18" customHeight="1" x14ac:dyDescent="0.35">
      <c r="A18" s="96"/>
      <c r="B18" s="25"/>
      <c r="C18" s="115"/>
      <c r="D18" s="158" t="s">
        <v>1115</v>
      </c>
      <c r="E18" s="159"/>
      <c r="F18" s="164" t="s">
        <v>17</v>
      </c>
      <c r="G18" s="167">
        <f>I35</f>
        <v>0</v>
      </c>
      <c r="H18" s="117"/>
      <c r="I18" s="109"/>
      <c r="J18" s="31"/>
      <c r="K18" s="100"/>
      <c r="L18" s="3"/>
      <c r="M18" s="37"/>
      <c r="N18" s="44"/>
      <c r="O18" s="46"/>
      <c r="P18" s="46"/>
      <c r="Q18" s="45"/>
    </row>
    <row r="19" spans="1:17" s="1" customFormat="1" ht="18" customHeight="1" x14ac:dyDescent="0.35">
      <c r="A19" s="96"/>
      <c r="B19" s="3"/>
      <c r="C19" s="115"/>
      <c r="D19" s="162">
        <f>'App Cust Info'!H23+'App Cust Info'!J23</f>
        <v>0</v>
      </c>
      <c r="E19" s="163" t="s">
        <v>82</v>
      </c>
      <c r="F19" s="165" t="s">
        <v>1116</v>
      </c>
      <c r="G19" s="166">
        <f>G18-J2</f>
        <v>0</v>
      </c>
      <c r="H19" s="118"/>
      <c r="I19" s="36"/>
      <c r="J19" s="122"/>
      <c r="K19" s="99"/>
      <c r="L19" s="3"/>
      <c r="M19" s="37"/>
      <c r="N19" s="44"/>
      <c r="O19" s="46"/>
      <c r="P19" s="46"/>
      <c r="Q19" s="45"/>
    </row>
    <row r="20" spans="1:17" s="1" customFormat="1" ht="18" customHeight="1" thickBot="1" x14ac:dyDescent="0.4">
      <c r="A20" s="96"/>
      <c r="B20" s="3"/>
      <c r="C20" s="214"/>
      <c r="D20" s="216"/>
      <c r="E20" s="217"/>
      <c r="F20" s="218"/>
      <c r="G20" s="219"/>
      <c r="H20" s="215"/>
      <c r="I20" s="36"/>
      <c r="J20" s="122"/>
      <c r="K20" s="99"/>
      <c r="L20" s="3"/>
      <c r="M20" s="37"/>
      <c r="N20" s="44"/>
      <c r="O20" s="46"/>
      <c r="P20" s="46"/>
      <c r="Q20" s="45"/>
    </row>
    <row r="21" spans="1:17" s="1" customFormat="1" ht="14.5" customHeight="1" thickTop="1" thickBot="1" x14ac:dyDescent="0.4">
      <c r="A21" s="102"/>
      <c r="B21" s="103"/>
      <c r="C21" s="103"/>
      <c r="D21" s="111"/>
      <c r="E21" s="111"/>
      <c r="F21" s="112"/>
      <c r="G21" s="113"/>
      <c r="H21" s="104"/>
      <c r="I21" s="105"/>
      <c r="J21" s="124"/>
      <c r="K21" s="106"/>
      <c r="L21" s="3"/>
      <c r="M21" s="37"/>
      <c r="N21" s="44"/>
      <c r="O21" s="32"/>
      <c r="P21" s="46"/>
      <c r="Q21" s="45"/>
    </row>
    <row r="22" spans="1:17" s="1" customFormat="1" ht="18" customHeight="1" thickTop="1" x14ac:dyDescent="0.35">
      <c r="A22" s="83"/>
      <c r="B22" s="24"/>
      <c r="C22" s="24"/>
      <c r="D22" s="24"/>
      <c r="E22" s="24"/>
      <c r="F22" s="24"/>
      <c r="G22" s="24"/>
      <c r="H22" s="24"/>
      <c r="I22" s="24"/>
      <c r="J22" s="24"/>
      <c r="K22" s="3"/>
      <c r="L22" s="3"/>
      <c r="M22" s="37"/>
      <c r="N22" s="44"/>
      <c r="O22" s="32"/>
      <c r="P22" s="46"/>
      <c r="Q22" s="45"/>
    </row>
    <row r="24" spans="1:17" ht="16" thickBot="1" x14ac:dyDescent="0.4">
      <c r="A24" s="4" t="s">
        <v>7</v>
      </c>
    </row>
    <row r="25" spans="1:17" ht="39.5" thickBot="1" x14ac:dyDescent="0.35">
      <c r="A25" s="52"/>
      <c r="B25" s="38"/>
      <c r="C25" s="144" t="str">
        <f>C5</f>
        <v>Air Compressor Replacement</v>
      </c>
      <c r="D25" s="144" t="str">
        <f>C6</f>
        <v>Compressed Air Flow Controller</v>
      </c>
      <c r="E25" s="144" t="str">
        <f>C7</f>
        <v>Refrigerated Compressed Air Dryer</v>
      </c>
      <c r="F25" s="144" t="str">
        <f>C8</f>
        <v>Compressed Air Low Pressure Drop Filter</v>
      </c>
      <c r="G25" s="144" t="str">
        <f>C9</f>
        <v>Compressed Air Zero Loss Condensate Drain</v>
      </c>
      <c r="H25" s="199" t="str">
        <f>'Comp Air Measures'!A90</f>
        <v>Custom Compressed Air</v>
      </c>
      <c r="I25" s="196" t="s">
        <v>8</v>
      </c>
    </row>
    <row r="26" spans="1:17" ht="15" customHeight="1" thickTop="1" x14ac:dyDescent="0.25">
      <c r="A26" s="53"/>
      <c r="B26" s="145" t="s">
        <v>9</v>
      </c>
      <c r="C26" s="200"/>
      <c r="D26" s="200"/>
      <c r="E26" s="200"/>
      <c r="F26" s="200"/>
      <c r="G26" s="200"/>
      <c r="H26" s="209"/>
      <c r="I26" s="192">
        <f t="shared" ref="I26:I35" si="0">SUM(C26:H26)</f>
        <v>0</v>
      </c>
    </row>
    <row r="27" spans="1:17" x14ac:dyDescent="0.25">
      <c r="A27" s="54"/>
      <c r="B27" s="146" t="s">
        <v>10</v>
      </c>
      <c r="C27" s="201"/>
      <c r="D27" s="201"/>
      <c r="E27" s="201"/>
      <c r="F27" s="201"/>
      <c r="G27" s="201"/>
      <c r="H27" s="210"/>
      <c r="I27" s="193">
        <f t="shared" si="0"/>
        <v>0</v>
      </c>
    </row>
    <row r="28" spans="1:17" x14ac:dyDescent="0.25">
      <c r="A28" s="54"/>
      <c r="B28" s="146" t="s">
        <v>11</v>
      </c>
      <c r="C28" s="202"/>
      <c r="D28" s="202"/>
      <c r="E28" s="202"/>
      <c r="F28" s="202"/>
      <c r="G28" s="202"/>
      <c r="H28" s="210"/>
      <c r="I28" s="192">
        <f t="shared" si="0"/>
        <v>0</v>
      </c>
    </row>
    <row r="29" spans="1:17" x14ac:dyDescent="0.25">
      <c r="A29" s="54"/>
      <c r="B29" s="146" t="s">
        <v>12</v>
      </c>
      <c r="C29" s="201"/>
      <c r="D29" s="201"/>
      <c r="E29" s="203"/>
      <c r="F29" s="201"/>
      <c r="G29" s="201"/>
      <c r="H29" s="210"/>
      <c r="I29" s="193">
        <f t="shared" si="0"/>
        <v>0</v>
      </c>
    </row>
    <row r="30" spans="1:17" x14ac:dyDescent="0.25">
      <c r="A30" s="54"/>
      <c r="B30" s="146" t="s">
        <v>970</v>
      </c>
      <c r="C30" s="202"/>
      <c r="D30" s="202"/>
      <c r="E30" s="204"/>
      <c r="F30" s="204"/>
      <c r="G30" s="202"/>
      <c r="H30" s="210"/>
      <c r="I30" s="192">
        <f t="shared" si="0"/>
        <v>0</v>
      </c>
    </row>
    <row r="31" spans="1:17" x14ac:dyDescent="0.25">
      <c r="A31" s="54"/>
      <c r="B31" s="146" t="s">
        <v>971</v>
      </c>
      <c r="C31" s="202"/>
      <c r="D31" s="202"/>
      <c r="E31" s="204"/>
      <c r="F31" s="204"/>
      <c r="G31" s="202"/>
      <c r="H31" s="210"/>
      <c r="I31" s="192">
        <f t="shared" si="0"/>
        <v>0</v>
      </c>
    </row>
    <row r="32" spans="1:17" ht="14.5" x14ac:dyDescent="0.35">
      <c r="A32" s="54"/>
      <c r="B32" s="149" t="s">
        <v>84</v>
      </c>
      <c r="C32" s="205"/>
      <c r="D32" s="205"/>
      <c r="E32" s="202"/>
      <c r="F32" s="205"/>
      <c r="G32" s="205"/>
      <c r="H32" s="211">
        <f>H26-H28</f>
        <v>0</v>
      </c>
      <c r="I32" s="192">
        <f t="shared" si="0"/>
        <v>0</v>
      </c>
    </row>
    <row r="33" spans="1:15" ht="14.5" x14ac:dyDescent="0.35">
      <c r="A33" s="54"/>
      <c r="B33" s="149" t="s">
        <v>85</v>
      </c>
      <c r="C33" s="206"/>
      <c r="D33" s="206"/>
      <c r="E33" s="201"/>
      <c r="F33" s="206"/>
      <c r="G33" s="206"/>
      <c r="H33" s="211">
        <f>H27-H29</f>
        <v>0</v>
      </c>
      <c r="I33" s="193">
        <f t="shared" si="0"/>
        <v>0</v>
      </c>
    </row>
    <row r="34" spans="1:15" ht="14.5" x14ac:dyDescent="0.35">
      <c r="A34" s="54"/>
      <c r="B34" s="150" t="s">
        <v>972</v>
      </c>
      <c r="C34" s="207"/>
      <c r="D34" s="207"/>
      <c r="E34" s="204"/>
      <c r="F34" s="204"/>
      <c r="G34" s="207"/>
      <c r="H34" s="212">
        <f>H30-H31</f>
        <v>0</v>
      </c>
      <c r="I34" s="192">
        <f t="shared" si="0"/>
        <v>0</v>
      </c>
    </row>
    <row r="35" spans="1:15" x14ac:dyDescent="0.25">
      <c r="A35" s="54"/>
      <c r="B35" s="147" t="s">
        <v>13</v>
      </c>
      <c r="C35" s="80">
        <f>SUM('Comp Air Measures'!H34:H35)</f>
        <v>0</v>
      </c>
      <c r="D35" s="80">
        <f>SUM('Comp Air Measures'!H49:H50)</f>
        <v>0</v>
      </c>
      <c r="E35" s="81">
        <f>SUM('Comp Air Measures'!H60:H61)</f>
        <v>0</v>
      </c>
      <c r="F35" s="80">
        <f>SUM('Comp Air Measures'!H73:H74)</f>
        <v>0</v>
      </c>
      <c r="G35" s="80">
        <f>SUM('Comp Air Measures'!H86:H87)</f>
        <v>0</v>
      </c>
      <c r="H35" s="213">
        <f>SUM('Comp Air Measures'!H97:H98)</f>
        <v>0</v>
      </c>
      <c r="I35" s="194">
        <f t="shared" si="0"/>
        <v>0</v>
      </c>
    </row>
    <row r="36" spans="1:15" ht="13" thickBot="1" x14ac:dyDescent="0.3">
      <c r="A36" s="55"/>
      <c r="B36" s="148" t="s">
        <v>14</v>
      </c>
      <c r="C36" s="2">
        <v>13</v>
      </c>
      <c r="D36" s="2">
        <v>13</v>
      </c>
      <c r="E36" s="2">
        <v>13</v>
      </c>
      <c r="F36" s="2">
        <v>10</v>
      </c>
      <c r="G36" s="2">
        <v>13</v>
      </c>
      <c r="H36" s="208"/>
      <c r="I36" s="195">
        <f>IFERROR(MIN(AVERAGEIFS(C36:H36,C35:H35,"&gt;0"),13),0)</f>
        <v>0</v>
      </c>
    </row>
    <row r="37" spans="1:15" x14ac:dyDescent="0.25">
      <c r="B37" s="151"/>
      <c r="C37" s="152"/>
      <c r="D37" s="152"/>
      <c r="E37" s="152"/>
      <c r="F37" s="152"/>
      <c r="G37" s="152" t="s">
        <v>2059</v>
      </c>
      <c r="H37" s="463"/>
      <c r="I37" s="152"/>
      <c r="J37" s="152"/>
      <c r="L37" s="198"/>
      <c r="O37" s="198"/>
    </row>
    <row r="38" spans="1:15" ht="13.15" customHeight="1" x14ac:dyDescent="0.25">
      <c r="C38" s="153"/>
      <c r="D38" s="153"/>
      <c r="E38" s="153"/>
      <c r="F38" s="153"/>
      <c r="G38" s="153"/>
      <c r="H38" s="153"/>
      <c r="I38" s="153"/>
      <c r="J38" s="153"/>
    </row>
    <row r="39" spans="1:15" ht="13.15" customHeight="1" x14ac:dyDescent="0.25"/>
    <row r="40" spans="1:15" ht="13.15" customHeight="1" x14ac:dyDescent="0.25"/>
    <row r="41" spans="1:15" ht="13.15" customHeight="1" x14ac:dyDescent="0.25"/>
    <row r="42" spans="1:15" ht="13.15" customHeight="1" x14ac:dyDescent="0.25"/>
    <row r="43" spans="1:15" ht="13.15" customHeight="1" x14ac:dyDescent="0.25"/>
    <row r="44" spans="1:15" ht="13.15" customHeight="1" x14ac:dyDescent="0.25"/>
    <row r="45" spans="1:15" ht="13.15" customHeight="1" x14ac:dyDescent="0.25"/>
    <row r="46" spans="1:15" ht="13.15" customHeight="1" x14ac:dyDescent="0.25"/>
    <row r="47" spans="1:15" ht="13.15" customHeight="1" x14ac:dyDescent="0.25"/>
    <row r="49" ht="13.15" customHeight="1" x14ac:dyDescent="0.25"/>
    <row r="50" ht="13.15" customHeight="1" x14ac:dyDescent="0.25"/>
    <row r="51" ht="13.15" customHeight="1" x14ac:dyDescent="0.25"/>
    <row r="52" ht="13.15" customHeight="1" x14ac:dyDescent="0.25"/>
    <row r="53" ht="13.15" customHeight="1" x14ac:dyDescent="0.25"/>
  </sheetData>
  <sheetProtection algorithmName="SHA-512" hashValue="TZydbSE0wAK7AEgfqvTSO/mkD5uPa4EsFKSJ8hEINsve4lyinPwAtXD5d9r0/Tus1qnUEHe+io/4im+oag40Xg==" saltValue="5IxKDJkqWZq4KIZ1G5ztxA==" spinCount="100000" sheet="1" objects="1" scenarios="1" formatColumns="0" formatRows="0"/>
  <mergeCells count="1">
    <mergeCell ref="D15:E16"/>
  </mergeCells>
  <phoneticPr fontId="3" type="noConversion"/>
  <dataValidations count="1">
    <dataValidation type="list" allowBlank="1" showInputMessage="1" showErrorMessage="1" sqref="H37" xr:uid="{75E6F61E-8264-4F3B-B7D8-49861D8E22DE}">
      <formula1>"NIMO,KEDLI,KEDNY"</formula1>
    </dataValidation>
  </dataValidations>
  <pageMargins left="0.25" right="0.25" top="0.5" bottom="0.5" header="0" footer="0"/>
  <pageSetup scale="76" orientation="landscape" r:id="rId1"/>
  <headerFooter alignWithMargins="0"/>
  <ignoredErrors>
    <ignoredError sqref="I5:J5"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2015C-6868-415A-9214-9D32BE9CA960}">
  <sheetPr codeName="Sheet7">
    <tabColor rgb="FF78A22F"/>
    <pageSetUpPr fitToPage="1"/>
  </sheetPr>
  <dimension ref="A1:M75"/>
  <sheetViews>
    <sheetView showGridLines="0" workbookViewId="0">
      <selection activeCell="N6" sqref="N6"/>
    </sheetView>
  </sheetViews>
  <sheetFormatPr defaultRowHeight="14.5" x14ac:dyDescent="0.35"/>
  <cols>
    <col min="1" max="1" width="3.6328125" style="1" customWidth="1"/>
    <col min="2" max="5" width="14" style="1" customWidth="1"/>
    <col min="6" max="6" width="14.6328125" style="1" customWidth="1"/>
    <col min="7" max="7" width="11.6328125" style="1" customWidth="1"/>
    <col min="8" max="8" width="11.26953125" style="1" customWidth="1"/>
    <col min="9" max="9" width="14" style="1" customWidth="1"/>
    <col min="10" max="10" width="11.90625" style="1" customWidth="1"/>
    <col min="11" max="11" width="9.81640625" style="1" customWidth="1"/>
    <col min="12" max="12" width="9.54296875" style="1" customWidth="1"/>
    <col min="13" max="13" width="3.6328125" style="1" customWidth="1"/>
    <col min="14" max="16384" width="8.7265625" style="1"/>
  </cols>
  <sheetData>
    <row r="1" spans="1:13" ht="15" thickBot="1" x14ac:dyDescent="0.4">
      <c r="A1" s="682" t="s">
        <v>2069</v>
      </c>
      <c r="B1" s="681"/>
      <c r="C1" s="681"/>
      <c r="D1" s="681"/>
      <c r="E1" s="681"/>
      <c r="F1" s="681"/>
      <c r="G1" s="681"/>
      <c r="H1" s="681"/>
      <c r="I1" s="681"/>
      <c r="J1" s="681"/>
      <c r="K1" s="681"/>
      <c r="L1" s="681"/>
      <c r="M1" s="681"/>
    </row>
    <row r="2" spans="1:13" x14ac:dyDescent="0.35">
      <c r="A2" s="236"/>
      <c r="B2" s="237"/>
      <c r="C2" s="237"/>
      <c r="D2" s="237"/>
      <c r="E2" s="237"/>
      <c r="F2" s="237"/>
      <c r="G2" s="237"/>
      <c r="H2" s="237"/>
      <c r="I2" s="237"/>
      <c r="J2" s="237"/>
      <c r="K2" s="237"/>
      <c r="L2" s="237"/>
      <c r="M2" s="238"/>
    </row>
    <row r="3" spans="1:13" ht="23" x14ac:dyDescent="0.35">
      <c r="A3" s="244"/>
      <c r="B3" s="369" t="s">
        <v>2068</v>
      </c>
      <c r="C3" s="240"/>
      <c r="D3" s="240"/>
      <c r="E3" s="240"/>
      <c r="F3" s="240"/>
      <c r="G3" s="240"/>
      <c r="H3" s="240"/>
      <c r="I3" s="240"/>
      <c r="J3" s="241"/>
      <c r="K3" s="241"/>
      <c r="L3" s="241"/>
      <c r="M3" s="242"/>
    </row>
    <row r="4" spans="1:13" ht="18" x14ac:dyDescent="0.35">
      <c r="A4" s="244"/>
      <c r="B4" s="680" t="str">
        <f>'App Instruct'!A3</f>
        <v>Savings and High-Impact Efficiency Funding Track (SHIFT) Incentive Program</v>
      </c>
      <c r="C4" s="240"/>
      <c r="D4" s="240"/>
      <c r="E4" s="240"/>
      <c r="F4" s="240"/>
      <c r="G4" s="240"/>
      <c r="H4" s="240"/>
      <c r="I4" s="240"/>
      <c r="J4" s="241"/>
      <c r="K4" s="241"/>
      <c r="L4" s="241"/>
      <c r="M4" s="242"/>
    </row>
    <row r="5" spans="1:13" x14ac:dyDescent="0.35">
      <c r="A5" s="244"/>
      <c r="B5" s="241"/>
      <c r="C5" s="241"/>
      <c r="D5" s="241"/>
      <c r="E5" s="241"/>
      <c r="F5" s="241"/>
      <c r="G5" s="241"/>
      <c r="H5" s="241"/>
      <c r="I5" s="241"/>
      <c r="J5" s="241"/>
      <c r="K5" s="241"/>
      <c r="L5" s="241"/>
      <c r="M5" s="242"/>
    </row>
    <row r="6" spans="1:13" ht="9" customHeight="1" x14ac:dyDescent="0.35">
      <c r="A6" s="295"/>
      <c r="M6" s="247"/>
    </row>
    <row r="7" spans="1:13" ht="25" x14ac:dyDescent="0.35">
      <c r="A7" s="295"/>
      <c r="B7" s="624" t="s">
        <v>1906</v>
      </c>
      <c r="C7" s="624"/>
      <c r="D7" s="624"/>
      <c r="E7" s="624"/>
      <c r="F7" s="624"/>
      <c r="G7" s="624"/>
      <c r="H7" s="624"/>
      <c r="I7" s="624"/>
      <c r="J7" s="624"/>
      <c r="K7" s="624"/>
      <c r="L7" s="624"/>
      <c r="M7" s="247"/>
    </row>
    <row r="8" spans="1:13" ht="64.5" customHeight="1" x14ac:dyDescent="0.35">
      <c r="A8" s="295"/>
      <c r="B8" s="633" t="s">
        <v>1130</v>
      </c>
      <c r="C8" s="633"/>
      <c r="D8" s="633"/>
      <c r="E8" s="633"/>
      <c r="F8" s="633"/>
      <c r="G8" s="633"/>
      <c r="H8" s="633"/>
      <c r="I8" s="633"/>
      <c r="J8" s="633"/>
      <c r="K8" s="633"/>
      <c r="M8" s="247"/>
    </row>
    <row r="9" spans="1:13" ht="9" customHeight="1" thickBot="1" x14ac:dyDescent="0.4">
      <c r="A9" s="295"/>
      <c r="B9" s="370"/>
      <c r="C9" s="371"/>
      <c r="D9" s="371"/>
      <c r="E9" s="371"/>
      <c r="F9" s="372"/>
      <c r="G9" s="372"/>
      <c r="H9" s="372"/>
      <c r="I9" s="373"/>
      <c r="J9" s="374"/>
      <c r="M9" s="247"/>
    </row>
    <row r="10" spans="1:13" ht="16" customHeight="1" x14ac:dyDescent="0.35">
      <c r="A10" s="295"/>
      <c r="B10" s="606" t="s">
        <v>1117</v>
      </c>
      <c r="C10" s="607"/>
      <c r="D10" s="608"/>
      <c r="E10" s="608"/>
      <c r="F10" s="608"/>
      <c r="G10" s="607" t="s">
        <v>1118</v>
      </c>
      <c r="H10" s="607"/>
      <c r="I10" s="609"/>
      <c r="J10" s="610"/>
      <c r="K10" s="610"/>
      <c r="L10" s="611"/>
      <c r="M10" s="247"/>
    </row>
    <row r="11" spans="1:13" ht="16" customHeight="1" x14ac:dyDescent="0.35">
      <c r="A11" s="295"/>
      <c r="B11" s="615" t="s">
        <v>1119</v>
      </c>
      <c r="C11" s="616"/>
      <c r="D11" s="612" t="str">
        <f>'App Cust Info'!A9</f>
        <v>Test Customer</v>
      </c>
      <c r="E11" s="613"/>
      <c r="F11" s="617"/>
      <c r="G11" s="616" t="s">
        <v>1120</v>
      </c>
      <c r="H11" s="616"/>
      <c r="I11" s="612">
        <f>'App Cust Info'!A38</f>
        <v>0</v>
      </c>
      <c r="J11" s="613"/>
      <c r="K11" s="613"/>
      <c r="L11" s="614"/>
      <c r="M11" s="247"/>
    </row>
    <row r="12" spans="1:13" ht="16" customHeight="1" x14ac:dyDescent="0.35">
      <c r="A12" s="295"/>
      <c r="B12" s="615" t="s">
        <v>1121</v>
      </c>
      <c r="C12" s="616"/>
      <c r="D12" s="612">
        <f>'App Cust Info'!E9</f>
        <v>0</v>
      </c>
      <c r="E12" s="613"/>
      <c r="F12" s="617"/>
      <c r="G12" s="620" t="s">
        <v>1124</v>
      </c>
      <c r="H12" s="615"/>
      <c r="I12" s="612">
        <f>'App Cust Info'!G38</f>
        <v>0</v>
      </c>
      <c r="J12" s="613"/>
      <c r="K12" s="613"/>
      <c r="L12" s="614"/>
      <c r="M12" s="247"/>
    </row>
    <row r="13" spans="1:13" ht="16" customHeight="1" x14ac:dyDescent="0.35">
      <c r="A13" s="295"/>
      <c r="B13" s="615" t="s">
        <v>1123</v>
      </c>
      <c r="C13" s="616"/>
      <c r="D13" s="612" t="str">
        <f>'App Cust Info'!A15&amp;" "&amp;'App Cust Info'!E15&amp;" ,NY"</f>
        <v xml:space="preserve">  ,NY</v>
      </c>
      <c r="E13" s="613"/>
      <c r="F13" s="617"/>
      <c r="G13" s="620" t="s">
        <v>1135</v>
      </c>
      <c r="H13" s="615"/>
      <c r="I13" s="612">
        <f>'App Cust Info'!A52</f>
        <v>0</v>
      </c>
      <c r="J13" s="613"/>
      <c r="K13" s="613"/>
      <c r="L13" s="614"/>
      <c r="M13" s="247"/>
    </row>
    <row r="14" spans="1:13" ht="16" customHeight="1" x14ac:dyDescent="0.35">
      <c r="A14" s="295"/>
      <c r="B14" s="615" t="s">
        <v>1122</v>
      </c>
      <c r="C14" s="616"/>
      <c r="D14" s="634">
        <f>'App Cust Info'!A11</f>
        <v>0</v>
      </c>
      <c r="E14" s="635"/>
      <c r="F14" s="636"/>
      <c r="G14" s="616" t="s">
        <v>2002</v>
      </c>
      <c r="H14" s="616"/>
      <c r="I14" s="612">
        <f>'App Cust Info'!A19</f>
        <v>0</v>
      </c>
      <c r="J14" s="613"/>
      <c r="K14" s="613"/>
      <c r="L14" s="614"/>
      <c r="M14" s="247"/>
    </row>
    <row r="15" spans="1:13" ht="53" customHeight="1" thickBot="1" x14ac:dyDescent="0.4">
      <c r="A15" s="295"/>
      <c r="B15" s="618" t="s">
        <v>1125</v>
      </c>
      <c r="C15" s="619"/>
      <c r="D15" s="621"/>
      <c r="E15" s="622"/>
      <c r="F15" s="622"/>
      <c r="G15" s="622"/>
      <c r="H15" s="622"/>
      <c r="I15" s="622"/>
      <c r="J15" s="622"/>
      <c r="K15" s="622"/>
      <c r="L15" s="623"/>
      <c r="M15" s="247"/>
    </row>
    <row r="16" spans="1:13" x14ac:dyDescent="0.35">
      <c r="A16" s="295"/>
      <c r="M16" s="247"/>
    </row>
    <row r="17" spans="1:13" x14ac:dyDescent="0.35">
      <c r="A17" s="295"/>
      <c r="B17" s="375" t="s">
        <v>2003</v>
      </c>
      <c r="C17" s="376"/>
      <c r="D17" s="376"/>
      <c r="E17" s="377"/>
      <c r="F17" s="378"/>
      <c r="G17" s="379" t="s">
        <v>1126</v>
      </c>
      <c r="H17" s="380"/>
      <c r="I17" s="380"/>
      <c r="J17" s="380"/>
      <c r="K17" s="380"/>
      <c r="L17" s="381"/>
      <c r="M17" s="247"/>
    </row>
    <row r="18" spans="1:13" x14ac:dyDescent="0.35">
      <c r="A18" s="295"/>
      <c r="B18" s="382" t="s">
        <v>2004</v>
      </c>
      <c r="C18" s="383"/>
      <c r="D18" s="384">
        <f>'App Cust Info'!E19</f>
        <v>0</v>
      </c>
      <c r="E18" s="385"/>
      <c r="F18" s="386"/>
      <c r="G18" s="387" t="s">
        <v>1901</v>
      </c>
      <c r="H18" s="388"/>
      <c r="I18" s="180"/>
      <c r="J18" s="389" t="s">
        <v>1902</v>
      </c>
      <c r="K18" s="388"/>
      <c r="L18" s="181"/>
      <c r="M18" s="247"/>
    </row>
    <row r="19" spans="1:13" x14ac:dyDescent="0.35">
      <c r="A19" s="295"/>
      <c r="B19" s="382" t="s">
        <v>2005</v>
      </c>
      <c r="C19" s="383"/>
      <c r="D19" s="588">
        <f>'App Cust Info'!I19</f>
        <v>0</v>
      </c>
      <c r="E19" s="589"/>
      <c r="F19" s="590"/>
      <c r="G19" s="387" t="s">
        <v>1901</v>
      </c>
      <c r="H19" s="388"/>
      <c r="I19" s="180"/>
      <c r="J19" s="389" t="s">
        <v>1902</v>
      </c>
      <c r="K19" s="388"/>
      <c r="L19" s="181"/>
      <c r="M19" s="247"/>
    </row>
    <row r="20" spans="1:13" x14ac:dyDescent="0.35">
      <c r="A20" s="295"/>
      <c r="M20" s="247"/>
    </row>
    <row r="21" spans="1:13" x14ac:dyDescent="0.35">
      <c r="A21" s="295"/>
      <c r="B21" s="390" t="str">
        <f>"1. "&amp;'Comp Air Measures'!A21</f>
        <v>1. Air Compressor Replacement</v>
      </c>
      <c r="C21" s="391"/>
      <c r="D21" s="392"/>
      <c r="E21" s="392"/>
      <c r="F21" s="392"/>
      <c r="G21" s="393"/>
      <c r="H21" s="637" t="s">
        <v>2019</v>
      </c>
      <c r="I21" s="638"/>
      <c r="J21" s="638"/>
      <c r="K21" s="639"/>
      <c r="L21" s="394"/>
      <c r="M21" s="247"/>
    </row>
    <row r="22" spans="1:13" ht="29" customHeight="1" x14ac:dyDescent="0.35">
      <c r="A22" s="295"/>
      <c r="B22" s="585" t="s">
        <v>2006</v>
      </c>
      <c r="C22" s="585"/>
      <c r="D22" s="395" t="s">
        <v>2007</v>
      </c>
      <c r="E22" s="585" t="s">
        <v>2017</v>
      </c>
      <c r="F22" s="585"/>
      <c r="G22" s="585"/>
      <c r="H22" s="628" t="s">
        <v>2018</v>
      </c>
      <c r="I22" s="628"/>
      <c r="J22" s="625" t="s">
        <v>1127</v>
      </c>
      <c r="K22" s="627"/>
      <c r="L22" s="398"/>
      <c r="M22" s="247"/>
    </row>
    <row r="23" spans="1:13" x14ac:dyDescent="0.35">
      <c r="A23" s="295"/>
      <c r="B23" s="586">
        <f>'Comp Air Measures'!A29</f>
        <v>0</v>
      </c>
      <c r="C23" s="594"/>
      <c r="D23" s="400">
        <f>'Comp Air Measures'!H29</f>
        <v>0</v>
      </c>
      <c r="E23" s="586">
        <f>'Comp Air Measures'!F29</f>
        <v>0</v>
      </c>
      <c r="F23" s="586"/>
      <c r="G23" s="586"/>
      <c r="H23" s="640"/>
      <c r="I23" s="640"/>
      <c r="J23" s="641"/>
      <c r="K23" s="642"/>
      <c r="L23" s="401"/>
      <c r="M23" s="247"/>
    </row>
    <row r="24" spans="1:13" x14ac:dyDescent="0.35">
      <c r="A24" s="295"/>
      <c r="B24" s="587">
        <f>'Comp Air Measures'!A30</f>
        <v>0</v>
      </c>
      <c r="C24" s="630"/>
      <c r="D24" s="403">
        <f>'Comp Air Measures'!H30</f>
        <v>0</v>
      </c>
      <c r="E24" s="587">
        <f>'Comp Air Measures'!F30</f>
        <v>0</v>
      </c>
      <c r="F24" s="587"/>
      <c r="G24" s="587"/>
      <c r="H24" s="643"/>
      <c r="I24" s="643"/>
      <c r="J24" s="646"/>
      <c r="K24" s="647"/>
      <c r="L24" s="401"/>
      <c r="M24" s="247"/>
    </row>
    <row r="25" spans="1:13" x14ac:dyDescent="0.35">
      <c r="A25" s="295"/>
      <c r="B25" s="595">
        <f>'Comp Air Measures'!A31</f>
        <v>0</v>
      </c>
      <c r="C25" s="631"/>
      <c r="D25" s="405">
        <f>'Comp Air Measures'!H31</f>
        <v>0</v>
      </c>
      <c r="E25" s="595">
        <f>'Comp Air Measures'!F31</f>
        <v>0</v>
      </c>
      <c r="F25" s="595"/>
      <c r="G25" s="595"/>
      <c r="H25" s="644"/>
      <c r="I25" s="644"/>
      <c r="J25" s="648"/>
      <c r="K25" s="649"/>
      <c r="L25" s="401"/>
      <c r="M25" s="247"/>
    </row>
    <row r="26" spans="1:13" x14ac:dyDescent="0.35">
      <c r="A26" s="295"/>
      <c r="B26" s="587">
        <f>'Comp Air Measures'!A32</f>
        <v>0</v>
      </c>
      <c r="C26" s="630"/>
      <c r="D26" s="403">
        <f>'Comp Air Measures'!H32</f>
        <v>0</v>
      </c>
      <c r="E26" s="587">
        <f>'Comp Air Measures'!F32</f>
        <v>0</v>
      </c>
      <c r="F26" s="587"/>
      <c r="G26" s="587"/>
      <c r="H26" s="643"/>
      <c r="I26" s="643"/>
      <c r="J26" s="646"/>
      <c r="K26" s="647"/>
      <c r="L26" s="401"/>
      <c r="M26" s="247"/>
    </row>
    <row r="27" spans="1:13" x14ac:dyDescent="0.35">
      <c r="A27" s="295"/>
      <c r="B27" s="596">
        <f>'Comp Air Measures'!A33</f>
        <v>0</v>
      </c>
      <c r="C27" s="632"/>
      <c r="D27" s="407">
        <f>'Comp Air Measures'!H33</f>
        <v>0</v>
      </c>
      <c r="E27" s="596">
        <f>'Comp Air Measures'!F33</f>
        <v>0</v>
      </c>
      <c r="F27" s="596"/>
      <c r="G27" s="596"/>
      <c r="H27" s="645"/>
      <c r="I27" s="645"/>
      <c r="J27" s="650"/>
      <c r="K27" s="651"/>
      <c r="L27" s="401"/>
      <c r="M27" s="247"/>
    </row>
    <row r="28" spans="1:13" x14ac:dyDescent="0.35">
      <c r="A28" s="295"/>
      <c r="M28" s="247"/>
    </row>
    <row r="29" spans="1:13" x14ac:dyDescent="0.35">
      <c r="A29" s="295"/>
      <c r="B29" s="391" t="str">
        <f>"2. "&amp;'Comp Air Measures'!A38</f>
        <v>2. Compressed Air Flow Controller</v>
      </c>
      <c r="C29" s="392"/>
      <c r="D29" s="392"/>
      <c r="E29" s="392"/>
      <c r="F29" s="408"/>
      <c r="G29" s="408"/>
      <c r="H29" s="637" t="s">
        <v>2020</v>
      </c>
      <c r="I29" s="638"/>
      <c r="J29" s="638"/>
      <c r="K29" s="638"/>
      <c r="L29" s="639"/>
      <c r="M29" s="247"/>
    </row>
    <row r="30" spans="1:13" ht="43" customHeight="1" x14ac:dyDescent="0.35">
      <c r="A30" s="295"/>
      <c r="B30" s="409" t="s">
        <v>2021</v>
      </c>
      <c r="C30" s="409" t="s">
        <v>2021</v>
      </c>
      <c r="D30" s="409" t="s">
        <v>2021</v>
      </c>
      <c r="E30" s="409" t="s">
        <v>2021</v>
      </c>
      <c r="F30" s="409" t="s">
        <v>2025</v>
      </c>
      <c r="G30" s="409" t="s">
        <v>2022</v>
      </c>
      <c r="H30" s="396" t="s">
        <v>2023</v>
      </c>
      <c r="I30" s="628" t="s">
        <v>2024</v>
      </c>
      <c r="J30" s="628"/>
      <c r="K30" s="396" t="s">
        <v>2040</v>
      </c>
      <c r="L30" s="396" t="s">
        <v>1127</v>
      </c>
      <c r="M30" s="247"/>
    </row>
    <row r="31" spans="1:13" x14ac:dyDescent="0.35">
      <c r="A31" s="295">
        <v>1</v>
      </c>
      <c r="B31" s="410">
        <f>'Comp Air Measures'!A44</f>
        <v>0</v>
      </c>
      <c r="C31" s="405">
        <f>'Comp Air Measures'!D44</f>
        <v>0</v>
      </c>
      <c r="D31" s="404">
        <f>'Comp Air Measures'!E44</f>
        <v>0</v>
      </c>
      <c r="E31" s="404">
        <f>'Comp Air Measures'!F44</f>
        <v>0</v>
      </c>
      <c r="F31" s="411">
        <f>'Comp Air Measures'!H44</f>
        <v>0</v>
      </c>
      <c r="G31" s="405">
        <f>'Comp Air Measures'!I44</f>
        <v>0</v>
      </c>
      <c r="H31" s="342"/>
      <c r="I31" s="640"/>
      <c r="J31" s="640"/>
      <c r="K31" s="342"/>
      <c r="L31" s="342"/>
      <c r="M31" s="247"/>
    </row>
    <row r="32" spans="1:13" x14ac:dyDescent="0.35">
      <c r="A32" s="295">
        <v>2</v>
      </c>
      <c r="B32" s="412">
        <f>'Comp Air Measures'!A45</f>
        <v>0</v>
      </c>
      <c r="C32" s="403">
        <f>'Comp Air Measures'!D45</f>
        <v>0</v>
      </c>
      <c r="D32" s="402">
        <f>'Comp Air Measures'!E45</f>
        <v>0</v>
      </c>
      <c r="E32" s="402">
        <f>'Comp Air Measures'!F45</f>
        <v>0</v>
      </c>
      <c r="F32" s="413">
        <f>'Comp Air Measures'!H45</f>
        <v>0</v>
      </c>
      <c r="G32" s="403">
        <f>'Comp Air Measures'!I45</f>
        <v>0</v>
      </c>
      <c r="H32" s="182"/>
      <c r="I32" s="643"/>
      <c r="J32" s="643"/>
      <c r="K32" s="182"/>
      <c r="L32" s="182"/>
      <c r="M32" s="247"/>
    </row>
    <row r="33" spans="1:13" x14ac:dyDescent="0.35">
      <c r="A33" s="295">
        <v>3</v>
      </c>
      <c r="B33" s="410">
        <f>'Comp Air Measures'!A46</f>
        <v>0</v>
      </c>
      <c r="C33" s="405">
        <f>'Comp Air Measures'!D46</f>
        <v>0</v>
      </c>
      <c r="D33" s="404">
        <f>'Comp Air Measures'!E46</f>
        <v>0</v>
      </c>
      <c r="E33" s="404">
        <f>'Comp Air Measures'!F46</f>
        <v>0</v>
      </c>
      <c r="F33" s="411">
        <f>'Comp Air Measures'!H46</f>
        <v>0</v>
      </c>
      <c r="G33" s="405">
        <f>'Comp Air Measures'!I46</f>
        <v>0</v>
      </c>
      <c r="H33" s="183"/>
      <c r="I33" s="644"/>
      <c r="J33" s="644"/>
      <c r="K33" s="183"/>
      <c r="L33" s="183"/>
      <c r="M33" s="247"/>
    </row>
    <row r="34" spans="1:13" x14ac:dyDescent="0.35">
      <c r="A34" s="295">
        <v>4</v>
      </c>
      <c r="B34" s="412">
        <f>'Comp Air Measures'!A47</f>
        <v>0</v>
      </c>
      <c r="C34" s="403">
        <f>'Comp Air Measures'!D47</f>
        <v>0</v>
      </c>
      <c r="D34" s="402">
        <f>'Comp Air Measures'!E47</f>
        <v>0</v>
      </c>
      <c r="E34" s="402">
        <f>'Comp Air Measures'!F47</f>
        <v>0</v>
      </c>
      <c r="F34" s="413">
        <f>'Comp Air Measures'!H47</f>
        <v>0</v>
      </c>
      <c r="G34" s="403">
        <f>'Comp Air Measures'!I47</f>
        <v>0</v>
      </c>
      <c r="H34" s="182"/>
      <c r="I34" s="643"/>
      <c r="J34" s="643"/>
      <c r="K34" s="182"/>
      <c r="L34" s="182"/>
      <c r="M34" s="247"/>
    </row>
    <row r="35" spans="1:13" x14ac:dyDescent="0.35">
      <c r="A35" s="295">
        <v>5</v>
      </c>
      <c r="B35" s="414">
        <f>'Comp Air Measures'!A48</f>
        <v>0</v>
      </c>
      <c r="C35" s="407">
        <f>'Comp Air Measures'!D48</f>
        <v>0</v>
      </c>
      <c r="D35" s="406">
        <f>'Comp Air Measures'!E48</f>
        <v>0</v>
      </c>
      <c r="E35" s="406">
        <f>'Comp Air Measures'!F48</f>
        <v>0</v>
      </c>
      <c r="F35" s="415">
        <f>'Comp Air Measures'!H48</f>
        <v>0</v>
      </c>
      <c r="G35" s="407">
        <f>'Comp Air Measures'!I48</f>
        <v>0</v>
      </c>
      <c r="H35" s="365"/>
      <c r="I35" s="645"/>
      <c r="J35" s="645"/>
      <c r="K35" s="365"/>
      <c r="L35" s="365"/>
      <c r="M35" s="247"/>
    </row>
    <row r="36" spans="1:13" x14ac:dyDescent="0.35">
      <c r="A36" s="295"/>
      <c r="M36" s="247"/>
    </row>
    <row r="37" spans="1:13" x14ac:dyDescent="0.35">
      <c r="A37" s="295"/>
      <c r="B37" s="591" t="str">
        <f>"3. "&amp;'Comp Air Measures'!A53</f>
        <v>3. Refrigerated Compressed Air Dryer</v>
      </c>
      <c r="C37" s="592"/>
      <c r="D37" s="592"/>
      <c r="E37" s="593"/>
      <c r="F37" s="637" t="s">
        <v>2030</v>
      </c>
      <c r="G37" s="638"/>
      <c r="H37" s="638"/>
      <c r="I37" s="638"/>
      <c r="J37" s="638"/>
      <c r="K37" s="638"/>
      <c r="L37" s="639"/>
      <c r="M37" s="247"/>
    </row>
    <row r="38" spans="1:13" ht="43" customHeight="1" x14ac:dyDescent="0.35">
      <c r="A38" s="295"/>
      <c r="B38" s="435" t="s">
        <v>2026</v>
      </c>
      <c r="C38" s="435" t="s">
        <v>2027</v>
      </c>
      <c r="D38" s="435" t="s">
        <v>2028</v>
      </c>
      <c r="E38" s="435" t="s">
        <v>2029</v>
      </c>
      <c r="F38" s="436" t="s">
        <v>2031</v>
      </c>
      <c r="G38" s="436" t="s">
        <v>2034</v>
      </c>
      <c r="H38" s="436" t="s">
        <v>2032</v>
      </c>
      <c r="I38" s="436" t="s">
        <v>2033</v>
      </c>
      <c r="J38" s="436" t="s">
        <v>2035</v>
      </c>
      <c r="K38" s="440" t="s">
        <v>2036</v>
      </c>
      <c r="L38" s="436" t="s">
        <v>1127</v>
      </c>
      <c r="M38" s="247"/>
    </row>
    <row r="39" spans="1:13" x14ac:dyDescent="0.35">
      <c r="A39" s="295"/>
      <c r="B39" s="437">
        <f>'Comp Air Measures'!A59</f>
        <v>0</v>
      </c>
      <c r="C39" s="437">
        <f>'Comp Air Measures'!D59</f>
        <v>0</v>
      </c>
      <c r="D39" s="438">
        <f>'Comp Air Measures'!F59</f>
        <v>0</v>
      </c>
      <c r="E39" s="438">
        <f>'Comp Air Measures'!H59</f>
        <v>0</v>
      </c>
      <c r="F39" s="420"/>
      <c r="G39" s="439"/>
      <c r="H39" s="420"/>
      <c r="I39" s="439"/>
      <c r="J39" s="420"/>
      <c r="K39" s="439"/>
      <c r="L39" s="420"/>
      <c r="M39" s="247"/>
    </row>
    <row r="40" spans="1:13" x14ac:dyDescent="0.35">
      <c r="A40" s="295"/>
      <c r="M40" s="247"/>
    </row>
    <row r="41" spans="1:13" x14ac:dyDescent="0.35">
      <c r="A41" s="295"/>
      <c r="B41" s="391" t="str">
        <f>"4. "&amp;'Comp Air Measures'!A64</f>
        <v>4. Compressed Air Low Pressure Drop Filter</v>
      </c>
      <c r="C41" s="392"/>
      <c r="D41" s="392"/>
      <c r="E41" s="392"/>
      <c r="F41" s="408"/>
      <c r="G41" s="441"/>
      <c r="H41" s="637" t="s">
        <v>2038</v>
      </c>
      <c r="I41" s="638"/>
      <c r="J41" s="638"/>
      <c r="K41" s="638"/>
      <c r="L41" s="639"/>
      <c r="M41" s="247"/>
    </row>
    <row r="42" spans="1:13" ht="57.5" customHeight="1" x14ac:dyDescent="0.35">
      <c r="A42" s="295"/>
      <c r="B42" s="409" t="s">
        <v>2037</v>
      </c>
      <c r="C42" s="409" t="s">
        <v>2039</v>
      </c>
      <c r="D42" s="409" t="s">
        <v>2039</v>
      </c>
      <c r="E42" s="409" t="s">
        <v>2039</v>
      </c>
      <c r="F42" s="409" t="s">
        <v>2039</v>
      </c>
      <c r="G42" s="409" t="s">
        <v>2022</v>
      </c>
      <c r="H42" s="396" t="s">
        <v>2043</v>
      </c>
      <c r="I42" s="396" t="s">
        <v>2041</v>
      </c>
      <c r="J42" s="396" t="s">
        <v>2042</v>
      </c>
      <c r="K42" s="396" t="s">
        <v>2036</v>
      </c>
      <c r="L42" s="396" t="s">
        <v>1127</v>
      </c>
      <c r="M42" s="247"/>
    </row>
    <row r="43" spans="1:13" x14ac:dyDescent="0.35">
      <c r="A43" s="295"/>
      <c r="B43" s="442">
        <f>'Comp Air Measures'!D59</f>
        <v>0</v>
      </c>
      <c r="C43" s="399">
        <f>'Comp Air Measures'!B70</f>
        <v>0</v>
      </c>
      <c r="D43" s="399">
        <f>'Comp Air Measures'!D70</f>
        <v>0</v>
      </c>
      <c r="E43" s="399">
        <f>'Comp Air Measures'!E70</f>
        <v>0</v>
      </c>
      <c r="F43" s="399">
        <f>'Comp Air Measures'!F70</f>
        <v>0</v>
      </c>
      <c r="G43" s="400">
        <f>'Comp Air Measures'!I70</f>
        <v>0</v>
      </c>
      <c r="H43" s="342"/>
      <c r="I43" s="444"/>
      <c r="J43" s="342"/>
      <c r="K43" s="443"/>
      <c r="L43" s="342"/>
      <c r="M43" s="247"/>
    </row>
    <row r="44" spans="1:13" x14ac:dyDescent="0.35">
      <c r="A44" s="295"/>
      <c r="B44" s="412">
        <f>'Comp Air Measures'!D60</f>
        <v>0</v>
      </c>
      <c r="C44" s="402">
        <f>'Comp Air Measures'!B71</f>
        <v>0</v>
      </c>
      <c r="D44" s="402">
        <f>'Comp Air Measures'!D71</f>
        <v>0</v>
      </c>
      <c r="E44" s="402">
        <f>'Comp Air Measures'!E71</f>
        <v>0</v>
      </c>
      <c r="F44" s="402">
        <f>'Comp Air Measures'!F71</f>
        <v>0</v>
      </c>
      <c r="G44" s="403">
        <f>'Comp Air Measures'!I71</f>
        <v>0</v>
      </c>
      <c r="H44" s="182"/>
      <c r="I44" s="449"/>
      <c r="J44" s="182"/>
      <c r="K44" s="450"/>
      <c r="L44" s="182"/>
      <c r="M44" s="247"/>
    </row>
    <row r="45" spans="1:13" x14ac:dyDescent="0.35">
      <c r="A45" s="295"/>
      <c r="B45" s="414">
        <f>'Comp Air Measures'!D61</f>
        <v>0</v>
      </c>
      <c r="C45" s="406">
        <f>'Comp Air Measures'!B72</f>
        <v>0</v>
      </c>
      <c r="D45" s="406">
        <f>'Comp Air Measures'!D72</f>
        <v>0</v>
      </c>
      <c r="E45" s="406">
        <f>'Comp Air Measures'!E72</f>
        <v>0</v>
      </c>
      <c r="F45" s="406">
        <f>'Comp Air Measures'!F72</f>
        <v>0</v>
      </c>
      <c r="G45" s="407">
        <f>'Comp Air Measures'!I72</f>
        <v>0</v>
      </c>
      <c r="H45" s="365"/>
      <c r="I45" s="447"/>
      <c r="J45" s="365"/>
      <c r="K45" s="448"/>
      <c r="L45" s="365"/>
      <c r="M45" s="247"/>
    </row>
    <row r="46" spans="1:13" x14ac:dyDescent="0.35">
      <c r="A46" s="295"/>
      <c r="M46" s="247"/>
    </row>
    <row r="47" spans="1:13" x14ac:dyDescent="0.35">
      <c r="A47" s="295"/>
      <c r="B47" s="416" t="str">
        <f>"5. "&amp;'Comp Air Measures'!A77</f>
        <v>5. Compressed Air Zero Loss Condensate Drain</v>
      </c>
      <c r="C47" s="417"/>
      <c r="D47" s="417"/>
      <c r="E47" s="417"/>
      <c r="F47" s="652" t="s">
        <v>2044</v>
      </c>
      <c r="G47" s="653"/>
      <c r="H47" s="653"/>
      <c r="I47" s="653"/>
      <c r="J47" s="653"/>
      <c r="K47" s="653"/>
      <c r="L47" s="653"/>
      <c r="M47" s="247"/>
    </row>
    <row r="48" spans="1:13" ht="43" customHeight="1" x14ac:dyDescent="0.35">
      <c r="A48" s="295"/>
      <c r="B48" s="409" t="s">
        <v>2045</v>
      </c>
      <c r="C48" s="409" t="s">
        <v>2039</v>
      </c>
      <c r="D48" s="409" t="s">
        <v>1989</v>
      </c>
      <c r="E48" s="409" t="s">
        <v>2046</v>
      </c>
      <c r="F48" s="396" t="s">
        <v>2047</v>
      </c>
      <c r="G48" s="396" t="s">
        <v>2041</v>
      </c>
      <c r="H48" s="396" t="s">
        <v>2048</v>
      </c>
      <c r="I48" s="396" t="s">
        <v>2049</v>
      </c>
      <c r="J48" s="396" t="s">
        <v>2050</v>
      </c>
      <c r="K48" s="396" t="s">
        <v>2033</v>
      </c>
      <c r="L48" s="396" t="s">
        <v>1127</v>
      </c>
      <c r="M48" s="247"/>
    </row>
    <row r="49" spans="1:13" x14ac:dyDescent="0.35">
      <c r="A49" s="295"/>
      <c r="B49" s="442">
        <f>'Comp Air Measures'!A82</f>
        <v>0</v>
      </c>
      <c r="C49" s="442">
        <f>'Comp Air Measures'!C82</f>
        <v>0</v>
      </c>
      <c r="D49" s="399">
        <f>'Comp Air Measures'!E82</f>
        <v>0</v>
      </c>
      <c r="E49" s="399">
        <f>'Comp Air Measures'!G82</f>
        <v>0</v>
      </c>
      <c r="F49" s="342"/>
      <c r="G49" s="443"/>
      <c r="H49" s="342"/>
      <c r="I49" s="342"/>
      <c r="J49" s="366"/>
      <c r="K49" s="444"/>
      <c r="L49" s="342"/>
      <c r="M49" s="247"/>
    </row>
    <row r="50" spans="1:13" x14ac:dyDescent="0.35">
      <c r="A50" s="295"/>
      <c r="B50" s="412">
        <f>'Comp Air Measures'!A83</f>
        <v>0</v>
      </c>
      <c r="C50" s="412">
        <f>'Comp Air Measures'!C83</f>
        <v>0</v>
      </c>
      <c r="D50" s="402">
        <f>'Comp Air Measures'!E83</f>
        <v>0</v>
      </c>
      <c r="E50" s="402">
        <f>'Comp Air Measures'!G83</f>
        <v>0</v>
      </c>
      <c r="F50" s="182"/>
      <c r="G50" s="450"/>
      <c r="H50" s="182"/>
      <c r="I50" s="182"/>
      <c r="J50" s="367"/>
      <c r="K50" s="449"/>
      <c r="L50" s="182"/>
      <c r="M50" s="247"/>
    </row>
    <row r="51" spans="1:13" x14ac:dyDescent="0.35">
      <c r="A51" s="295"/>
      <c r="B51" s="410">
        <f>'Comp Air Measures'!A84</f>
        <v>0</v>
      </c>
      <c r="C51" s="410">
        <f>'Comp Air Measures'!C84</f>
        <v>0</v>
      </c>
      <c r="D51" s="404">
        <f>'Comp Air Measures'!E84</f>
        <v>0</v>
      </c>
      <c r="E51" s="404">
        <f>'Comp Air Measures'!G84</f>
        <v>0</v>
      </c>
      <c r="F51" s="183"/>
      <c r="G51" s="446"/>
      <c r="H51" s="183"/>
      <c r="I51" s="183"/>
      <c r="J51" s="368"/>
      <c r="K51" s="445"/>
      <c r="L51" s="183"/>
      <c r="M51" s="247"/>
    </row>
    <row r="52" spans="1:13" x14ac:dyDescent="0.35">
      <c r="A52" s="295"/>
      <c r="B52" s="451">
        <f>'Comp Air Measures'!A85</f>
        <v>0</v>
      </c>
      <c r="C52" s="451">
        <f>'Comp Air Measures'!C85</f>
        <v>0</v>
      </c>
      <c r="D52" s="452">
        <f>'Comp Air Measures'!E85</f>
        <v>0</v>
      </c>
      <c r="E52" s="452">
        <f>'Comp Air Measures'!G85</f>
        <v>0</v>
      </c>
      <c r="F52" s="453"/>
      <c r="G52" s="454"/>
      <c r="H52" s="453"/>
      <c r="I52" s="453"/>
      <c r="J52" s="455"/>
      <c r="K52" s="456"/>
      <c r="L52" s="453"/>
      <c r="M52" s="247"/>
    </row>
    <row r="53" spans="1:13" x14ac:dyDescent="0.35">
      <c r="A53" s="295"/>
      <c r="M53" s="247"/>
    </row>
    <row r="54" spans="1:13" x14ac:dyDescent="0.35">
      <c r="A54" s="295"/>
      <c r="B54" s="391" t="str">
        <f>"6. "&amp;'Comp Air Measures'!A90</f>
        <v>6. Custom Compressed Air</v>
      </c>
      <c r="C54" s="392"/>
      <c r="D54" s="392"/>
      <c r="E54" s="392"/>
      <c r="F54" s="637" t="s">
        <v>2051</v>
      </c>
      <c r="G54" s="638"/>
      <c r="H54" s="638"/>
      <c r="I54" s="638"/>
      <c r="J54" s="638"/>
      <c r="K54" s="638"/>
      <c r="L54" s="639"/>
      <c r="M54" s="247"/>
    </row>
    <row r="55" spans="1:13" ht="47" x14ac:dyDescent="0.35">
      <c r="A55" s="295"/>
      <c r="B55" s="629" t="s">
        <v>1909</v>
      </c>
      <c r="C55" s="629"/>
      <c r="D55" s="629"/>
      <c r="E55" s="418" t="s">
        <v>2052</v>
      </c>
      <c r="F55" s="397" t="s">
        <v>1910</v>
      </c>
      <c r="G55" s="625" t="s">
        <v>1911</v>
      </c>
      <c r="H55" s="626"/>
      <c r="I55" s="627"/>
      <c r="J55" s="628" t="s">
        <v>1912</v>
      </c>
      <c r="K55" s="628"/>
      <c r="L55" s="396" t="s">
        <v>1913</v>
      </c>
      <c r="M55" s="247"/>
    </row>
    <row r="56" spans="1:13" ht="60" customHeight="1" x14ac:dyDescent="0.35">
      <c r="A56" s="295"/>
      <c r="B56" s="605">
        <f>'Comp Air Measures'!F96</f>
        <v>0</v>
      </c>
      <c r="C56" s="605"/>
      <c r="D56" s="605"/>
      <c r="E56" s="419" t="b">
        <v>0</v>
      </c>
      <c r="F56" s="457"/>
      <c r="G56" s="601"/>
      <c r="H56" s="602"/>
      <c r="I56" s="603"/>
      <c r="J56" s="604"/>
      <c r="K56" s="604"/>
      <c r="L56" s="457"/>
      <c r="M56" s="247"/>
    </row>
    <row r="57" spans="1:13" x14ac:dyDescent="0.35">
      <c r="A57" s="295"/>
      <c r="M57" s="247"/>
    </row>
    <row r="58" spans="1:13" ht="15" thickBot="1" x14ac:dyDescent="0.4">
      <c r="A58" s="295"/>
      <c r="B58" s="421"/>
      <c r="C58" s="361"/>
      <c r="D58" s="422"/>
      <c r="E58" s="422"/>
      <c r="F58" s="361"/>
      <c r="G58" s="361"/>
      <c r="H58" s="361"/>
      <c r="I58" s="361"/>
      <c r="J58" s="361"/>
      <c r="K58" s="361"/>
      <c r="L58" s="361"/>
      <c r="M58" s="247"/>
    </row>
    <row r="59" spans="1:13" ht="15" customHeight="1" thickTop="1" x14ac:dyDescent="0.35">
      <c r="A59" s="295"/>
      <c r="B59" s="598" t="s">
        <v>1131</v>
      </c>
      <c r="C59" s="599"/>
      <c r="D59" s="599"/>
      <c r="E59" s="599"/>
      <c r="F59" s="599"/>
      <c r="G59" s="599"/>
      <c r="H59" s="599"/>
      <c r="I59" s="599"/>
      <c r="J59" s="599"/>
      <c r="K59" s="599"/>
      <c r="L59" s="423"/>
      <c r="M59" s="247"/>
    </row>
    <row r="60" spans="1:13" ht="32" customHeight="1" thickBot="1" x14ac:dyDescent="0.4">
      <c r="A60" s="295"/>
      <c r="B60" s="424"/>
      <c r="C60" s="425" t="s">
        <v>1132</v>
      </c>
      <c r="D60" s="422"/>
      <c r="E60" s="422"/>
      <c r="F60" s="361"/>
      <c r="G60" s="426" t="s">
        <v>1133</v>
      </c>
      <c r="H60" s="600"/>
      <c r="I60" s="600"/>
      <c r="J60" s="600"/>
      <c r="K60" s="600"/>
      <c r="L60" s="427"/>
      <c r="M60" s="247"/>
    </row>
    <row r="61" spans="1:13" ht="32" customHeight="1" x14ac:dyDescent="0.35">
      <c r="A61" s="295"/>
      <c r="B61" s="428"/>
      <c r="C61" s="361"/>
      <c r="D61" s="422"/>
      <c r="E61" s="422"/>
      <c r="F61" s="361"/>
      <c r="G61" s="361"/>
      <c r="H61" s="361"/>
      <c r="I61" s="361"/>
      <c r="J61" s="361"/>
      <c r="K61" s="361"/>
      <c r="L61" s="427"/>
      <c r="M61" s="247"/>
    </row>
    <row r="62" spans="1:13" ht="20" customHeight="1" thickBot="1" x14ac:dyDescent="0.4">
      <c r="A62" s="295"/>
      <c r="B62" s="428"/>
      <c r="C62" s="426" t="s">
        <v>1134</v>
      </c>
      <c r="D62" s="597"/>
      <c r="E62" s="597"/>
      <c r="F62" s="597"/>
      <c r="G62" s="597"/>
      <c r="H62" s="597"/>
      <c r="I62" s="597"/>
      <c r="J62" s="597"/>
      <c r="K62" s="597"/>
      <c r="L62" s="427"/>
      <c r="M62" s="247"/>
    </row>
    <row r="63" spans="1:13" ht="15" thickBot="1" x14ac:dyDescent="0.4">
      <c r="A63" s="295"/>
      <c r="B63" s="429"/>
      <c r="C63" s="430"/>
      <c r="D63" s="431"/>
      <c r="E63" s="431"/>
      <c r="F63" s="432"/>
      <c r="G63" s="432"/>
      <c r="H63" s="432"/>
      <c r="I63" s="432"/>
      <c r="J63" s="432"/>
      <c r="K63" s="432"/>
      <c r="L63" s="433"/>
      <c r="M63" s="247"/>
    </row>
    <row r="64" spans="1:13" ht="15" thickTop="1" x14ac:dyDescent="0.35">
      <c r="A64" s="295"/>
      <c r="B64" s="1" t="s">
        <v>1128</v>
      </c>
      <c r="M64" s="247"/>
    </row>
    <row r="65" spans="1:13" ht="20" customHeight="1" x14ac:dyDescent="0.35">
      <c r="A65" s="295"/>
      <c r="B65" s="184"/>
      <c r="C65" s="184"/>
      <c r="D65" s="184"/>
      <c r="E65" s="184"/>
      <c r="F65" s="184"/>
      <c r="G65" s="184"/>
      <c r="H65" s="184"/>
      <c r="I65" s="184"/>
      <c r="J65" s="184"/>
      <c r="K65" s="184"/>
      <c r="L65" s="458"/>
      <c r="M65" s="247"/>
    </row>
    <row r="66" spans="1:13" ht="20" customHeight="1" x14ac:dyDescent="0.35">
      <c r="A66" s="295"/>
      <c r="B66" s="185"/>
      <c r="C66" s="185"/>
      <c r="D66" s="185"/>
      <c r="E66" s="185"/>
      <c r="F66" s="185"/>
      <c r="G66" s="185"/>
      <c r="H66" s="185"/>
      <c r="I66" s="185"/>
      <c r="J66" s="185"/>
      <c r="K66" s="185"/>
      <c r="L66" s="459"/>
      <c r="M66" s="247"/>
    </row>
    <row r="67" spans="1:13" ht="20" customHeight="1" x14ac:dyDescent="0.35">
      <c r="A67" s="295"/>
      <c r="B67" s="185"/>
      <c r="C67" s="185"/>
      <c r="D67" s="185"/>
      <c r="E67" s="185"/>
      <c r="F67" s="185"/>
      <c r="G67" s="185"/>
      <c r="H67" s="185"/>
      <c r="I67" s="185"/>
      <c r="J67" s="185"/>
      <c r="K67" s="185"/>
      <c r="L67" s="459"/>
      <c r="M67" s="247"/>
    </row>
    <row r="68" spans="1:13" ht="20" customHeight="1" x14ac:dyDescent="0.35">
      <c r="A68" s="295"/>
      <c r="B68" s="185"/>
      <c r="C68" s="185"/>
      <c r="D68" s="185"/>
      <c r="E68" s="185"/>
      <c r="F68" s="185"/>
      <c r="G68" s="185"/>
      <c r="H68" s="185"/>
      <c r="I68" s="185"/>
      <c r="J68" s="185"/>
      <c r="K68" s="185"/>
      <c r="L68" s="459"/>
      <c r="M68" s="247"/>
    </row>
    <row r="69" spans="1:13" ht="20" customHeight="1" x14ac:dyDescent="0.35">
      <c r="A69" s="295"/>
      <c r="B69" s="185"/>
      <c r="C69" s="185"/>
      <c r="D69" s="185"/>
      <c r="E69" s="185"/>
      <c r="F69" s="185"/>
      <c r="G69" s="185"/>
      <c r="H69" s="185"/>
      <c r="I69" s="185"/>
      <c r="J69" s="185"/>
      <c r="K69" s="185"/>
      <c r="L69" s="459"/>
      <c r="M69" s="247"/>
    </row>
    <row r="70" spans="1:13" ht="20" customHeight="1" x14ac:dyDescent="0.35">
      <c r="A70" s="295"/>
      <c r="B70" s="185"/>
      <c r="C70" s="185"/>
      <c r="D70" s="185"/>
      <c r="E70" s="185"/>
      <c r="F70" s="185"/>
      <c r="G70" s="185"/>
      <c r="H70" s="185"/>
      <c r="I70" s="185"/>
      <c r="J70" s="185"/>
      <c r="K70" s="185"/>
      <c r="L70" s="459"/>
      <c r="M70" s="247"/>
    </row>
    <row r="71" spans="1:13" ht="20" customHeight="1" x14ac:dyDescent="0.35">
      <c r="A71" s="295"/>
      <c r="B71" s="185"/>
      <c r="C71" s="185"/>
      <c r="D71" s="185"/>
      <c r="E71" s="185"/>
      <c r="F71" s="185"/>
      <c r="G71" s="185"/>
      <c r="H71" s="185"/>
      <c r="I71" s="185"/>
      <c r="J71" s="185"/>
      <c r="K71" s="185"/>
      <c r="L71" s="459"/>
      <c r="M71" s="247"/>
    </row>
    <row r="72" spans="1:13" ht="20" customHeight="1" x14ac:dyDescent="0.35">
      <c r="A72" s="295"/>
      <c r="B72" s="185"/>
      <c r="C72" s="185"/>
      <c r="D72" s="185"/>
      <c r="E72" s="185"/>
      <c r="F72" s="185"/>
      <c r="G72" s="185"/>
      <c r="H72" s="185"/>
      <c r="I72" s="185"/>
      <c r="J72" s="185"/>
      <c r="K72" s="185"/>
      <c r="L72" s="184"/>
      <c r="M72" s="247"/>
    </row>
    <row r="73" spans="1:13" x14ac:dyDescent="0.35">
      <c r="A73" s="295"/>
      <c r="M73" s="247"/>
    </row>
    <row r="74" spans="1:13" x14ac:dyDescent="0.35">
      <c r="A74" s="295"/>
      <c r="B74" s="1" t="s">
        <v>1129</v>
      </c>
      <c r="M74" s="247"/>
    </row>
    <row r="75" spans="1:13" ht="15" thickBot="1" x14ac:dyDescent="0.4">
      <c r="A75" s="282"/>
      <c r="B75" s="434"/>
      <c r="C75" s="434"/>
      <c r="D75" s="434"/>
      <c r="E75" s="434"/>
      <c r="F75" s="434"/>
      <c r="G75" s="434"/>
      <c r="H75" s="434"/>
      <c r="I75" s="434"/>
      <c r="J75" s="434"/>
      <c r="K75" s="434"/>
      <c r="L75" s="434"/>
      <c r="M75" s="316"/>
    </row>
  </sheetData>
  <sheetProtection algorithmName="SHA-512" hashValue="Zh3dWGjYe2LJGIvUJ8X8h7mAkxXr9pS6E6qK0SQ4ebE8MQUuKWsf9tAevLT1WVOuhdQecUtspgmhSBPuEgVHtw==" saltValue="OixSKngDoUEV7ubEQQh5Sg==" spinCount="100000" sheet="1" formatCells="0" formatColumns="0" formatRows="0"/>
  <mergeCells count="71">
    <mergeCell ref="H41:L41"/>
    <mergeCell ref="F47:L47"/>
    <mergeCell ref="F54:L54"/>
    <mergeCell ref="I33:J33"/>
    <mergeCell ref="I34:J34"/>
    <mergeCell ref="I35:J35"/>
    <mergeCell ref="F37:L37"/>
    <mergeCell ref="I30:J30"/>
    <mergeCell ref="H29:L29"/>
    <mergeCell ref="I31:J31"/>
    <mergeCell ref="I32:J32"/>
    <mergeCell ref="H24:I24"/>
    <mergeCell ref="H25:I25"/>
    <mergeCell ref="H26:I26"/>
    <mergeCell ref="H27:I27"/>
    <mergeCell ref="J24:K24"/>
    <mergeCell ref="J25:K25"/>
    <mergeCell ref="J26:K26"/>
    <mergeCell ref="J27:K27"/>
    <mergeCell ref="H21:K21"/>
    <mergeCell ref="H22:I22"/>
    <mergeCell ref="H23:I23"/>
    <mergeCell ref="J22:K22"/>
    <mergeCell ref="J23:K23"/>
    <mergeCell ref="B7:L7"/>
    <mergeCell ref="G55:I55"/>
    <mergeCell ref="J55:K55"/>
    <mergeCell ref="B55:D55"/>
    <mergeCell ref="B24:C24"/>
    <mergeCell ref="B25:C25"/>
    <mergeCell ref="B26:C26"/>
    <mergeCell ref="B27:C27"/>
    <mergeCell ref="B8:K8"/>
    <mergeCell ref="D14:F14"/>
    <mergeCell ref="G14:H14"/>
    <mergeCell ref="I13:L13"/>
    <mergeCell ref="I14:L14"/>
    <mergeCell ref="B12:C12"/>
    <mergeCell ref="D12:F12"/>
    <mergeCell ref="G12:H12"/>
    <mergeCell ref="B15:C15"/>
    <mergeCell ref="I12:L12"/>
    <mergeCell ref="B13:C13"/>
    <mergeCell ref="D13:F13"/>
    <mergeCell ref="G13:H13"/>
    <mergeCell ref="D15:L15"/>
    <mergeCell ref="B14:C14"/>
    <mergeCell ref="B10:C10"/>
    <mergeCell ref="D10:F10"/>
    <mergeCell ref="G10:H10"/>
    <mergeCell ref="I10:L10"/>
    <mergeCell ref="I11:L11"/>
    <mergeCell ref="B11:C11"/>
    <mergeCell ref="D11:F11"/>
    <mergeCell ref="G11:H11"/>
    <mergeCell ref="D62:K62"/>
    <mergeCell ref="B59:K59"/>
    <mergeCell ref="H60:K60"/>
    <mergeCell ref="G56:I56"/>
    <mergeCell ref="J56:K56"/>
    <mergeCell ref="B56:D56"/>
    <mergeCell ref="E22:G22"/>
    <mergeCell ref="E23:G23"/>
    <mergeCell ref="E24:G24"/>
    <mergeCell ref="D19:F19"/>
    <mergeCell ref="B37:E37"/>
    <mergeCell ref="B22:C22"/>
    <mergeCell ref="B23:C23"/>
    <mergeCell ref="E25:G25"/>
    <mergeCell ref="E26:G26"/>
    <mergeCell ref="E27:G27"/>
  </mergeCells>
  <dataValidations count="2">
    <dataValidation type="list" allowBlank="1" showInputMessage="1" showErrorMessage="1" sqref="F58 J23:J27 F39 H39:J39 L43:L45 J58 L58 H58 I18:I19 F56 L56 H23:H27 L31:L35 H31:I35 L39 H43:H45 J43:J45 L49:L52 H49:H52 F49:F52" xr:uid="{760AEF1A-5B4E-4085-AF23-5E3C3630891F}">
      <formula1>"Yes, No"</formula1>
    </dataValidation>
    <dataValidation allowBlank="1" showInputMessage="1" showErrorMessage="1" promptTitle="Date" prompt="Hit ctrl &amp; ; buttons simultaneously to enter todays date" sqref="I10" xr:uid="{9CB223ED-39A7-4117-A8A0-90458F3081D3}"/>
  </dataValidations>
  <pageMargins left="0.25" right="0.25" top="0.75" bottom="0.75" header="0.3" footer="0.3"/>
  <pageSetup scale="69"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776C2D6-7FA9-4F9D-B964-9F27038A3A76}">
          <x14:formula1>
            <xm:f>Reference!$I$35:$I$40</xm:f>
          </x14:formula1>
          <xm:sqref>I49:I52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J2210"/>
  <sheetViews>
    <sheetView workbookViewId="0">
      <selection activeCell="R8" sqref="R8"/>
    </sheetView>
  </sheetViews>
  <sheetFormatPr defaultRowHeight="14.5" x14ac:dyDescent="0.35"/>
  <cols>
    <col min="1" max="1" width="10.36328125" bestFit="1" customWidth="1"/>
    <col min="2" max="2" width="19.81640625" bestFit="1" customWidth="1"/>
    <col min="3" max="3" width="12.26953125" bestFit="1" customWidth="1"/>
    <col min="4" max="4" width="11.6328125" bestFit="1" customWidth="1"/>
    <col min="5" max="5" width="14.08984375" bestFit="1" customWidth="1"/>
    <col min="6" max="6" width="5.7265625" customWidth="1"/>
    <col min="9" max="9" width="38.26953125" bestFit="1" customWidth="1"/>
    <col min="10" max="10" width="16.36328125" bestFit="1" customWidth="1"/>
  </cols>
  <sheetData>
    <row r="1" spans="1:10" x14ac:dyDescent="0.35">
      <c r="A1" s="13" t="s">
        <v>1150</v>
      </c>
      <c r="B1" s="13" t="s">
        <v>6</v>
      </c>
      <c r="C1" t="s">
        <v>1151</v>
      </c>
      <c r="D1" t="s">
        <v>1136</v>
      </c>
      <c r="E1" t="s">
        <v>1152</v>
      </c>
      <c r="G1" s="56" t="s">
        <v>977</v>
      </c>
      <c r="I1" s="8" t="s">
        <v>1034</v>
      </c>
      <c r="J1" s="8" t="s">
        <v>1904</v>
      </c>
    </row>
    <row r="2" spans="1:10" ht="15" customHeight="1" x14ac:dyDescent="0.35">
      <c r="A2" s="187">
        <v>501</v>
      </c>
      <c r="B2" s="187" t="s">
        <v>1180</v>
      </c>
      <c r="C2" t="s">
        <v>1030</v>
      </c>
      <c r="D2" t="s">
        <v>1153</v>
      </c>
      <c r="E2" s="13">
        <v>4</v>
      </c>
      <c r="F2" s="13"/>
      <c r="G2" s="56" t="s">
        <v>87</v>
      </c>
      <c r="I2" s="8" t="s">
        <v>1035</v>
      </c>
      <c r="J2" t="s">
        <v>1903</v>
      </c>
    </row>
    <row r="3" spans="1:10" x14ac:dyDescent="0.35">
      <c r="A3" s="187">
        <v>544</v>
      </c>
      <c r="B3" s="187" t="s">
        <v>1180</v>
      </c>
      <c r="C3" t="s">
        <v>1030</v>
      </c>
      <c r="D3" t="s">
        <v>1153</v>
      </c>
      <c r="E3" s="13">
        <v>4</v>
      </c>
      <c r="F3" s="13"/>
      <c r="G3" s="56" t="s">
        <v>978</v>
      </c>
      <c r="I3" s="8" t="s">
        <v>1036</v>
      </c>
      <c r="J3" t="s">
        <v>1903</v>
      </c>
    </row>
    <row r="4" spans="1:10" x14ac:dyDescent="0.35">
      <c r="A4" s="187">
        <v>6390</v>
      </c>
      <c r="B4" s="187" t="s">
        <v>1181</v>
      </c>
      <c r="C4" t="s">
        <v>1030</v>
      </c>
      <c r="D4" t="s">
        <v>1153</v>
      </c>
      <c r="E4" s="13">
        <v>4</v>
      </c>
      <c r="F4" s="13"/>
      <c r="G4" s="56" t="s">
        <v>979</v>
      </c>
      <c r="I4" s="8" t="s">
        <v>968</v>
      </c>
      <c r="J4" t="s">
        <v>1905</v>
      </c>
    </row>
    <row r="5" spans="1:10" x14ac:dyDescent="0.35">
      <c r="A5" s="187">
        <v>10001</v>
      </c>
      <c r="B5" s="187" t="s">
        <v>1154</v>
      </c>
      <c r="C5" t="s">
        <v>1030</v>
      </c>
      <c r="D5" t="s">
        <v>1154</v>
      </c>
      <c r="E5" s="13">
        <v>4</v>
      </c>
      <c r="F5" s="13"/>
      <c r="G5" s="56" t="s">
        <v>980</v>
      </c>
      <c r="I5" t="s">
        <v>1037</v>
      </c>
      <c r="J5" t="s">
        <v>1905</v>
      </c>
    </row>
    <row r="6" spans="1:10" x14ac:dyDescent="0.35">
      <c r="A6" s="187">
        <v>10002</v>
      </c>
      <c r="B6" s="187" t="s">
        <v>1154</v>
      </c>
      <c r="C6" t="s">
        <v>1030</v>
      </c>
      <c r="D6" t="s">
        <v>1154</v>
      </c>
      <c r="E6" s="13">
        <v>4</v>
      </c>
      <c r="F6" s="13"/>
      <c r="G6" s="56" t="s">
        <v>981</v>
      </c>
      <c r="I6" t="s">
        <v>1038</v>
      </c>
      <c r="J6" t="s">
        <v>1905</v>
      </c>
    </row>
    <row r="7" spans="1:10" x14ac:dyDescent="0.35">
      <c r="A7" s="187">
        <v>10003</v>
      </c>
      <c r="B7" s="187" t="s">
        <v>1154</v>
      </c>
      <c r="C7" t="s">
        <v>1030</v>
      </c>
      <c r="D7" t="s">
        <v>1154</v>
      </c>
      <c r="E7" s="13">
        <v>4</v>
      </c>
      <c r="F7" s="13"/>
      <c r="G7" s="56" t="s">
        <v>982</v>
      </c>
      <c r="I7" t="s">
        <v>1039</v>
      </c>
      <c r="J7" t="s">
        <v>1903</v>
      </c>
    </row>
    <row r="8" spans="1:10" x14ac:dyDescent="0.35">
      <c r="A8" s="187">
        <v>10004</v>
      </c>
      <c r="B8" s="187" t="s">
        <v>1154</v>
      </c>
      <c r="C8" t="s">
        <v>1030</v>
      </c>
      <c r="D8" t="s">
        <v>1154</v>
      </c>
      <c r="E8" s="13">
        <v>4</v>
      </c>
      <c r="F8" s="13"/>
      <c r="G8" s="56" t="s">
        <v>983</v>
      </c>
      <c r="I8" t="s">
        <v>1040</v>
      </c>
      <c r="J8" t="s">
        <v>1905</v>
      </c>
    </row>
    <row r="9" spans="1:10" x14ac:dyDescent="0.35">
      <c r="A9" s="187">
        <v>10005</v>
      </c>
      <c r="B9" s="187" t="s">
        <v>1154</v>
      </c>
      <c r="C9" t="s">
        <v>1030</v>
      </c>
      <c r="D9" t="s">
        <v>1154</v>
      </c>
      <c r="E9" s="13">
        <v>4</v>
      </c>
      <c r="F9" s="13"/>
      <c r="G9" s="56" t="s">
        <v>973</v>
      </c>
      <c r="I9" t="s">
        <v>1033</v>
      </c>
      <c r="J9" t="s">
        <v>1033</v>
      </c>
    </row>
    <row r="10" spans="1:10" x14ac:dyDescent="0.35">
      <c r="A10" s="187">
        <v>10006</v>
      </c>
      <c r="B10" s="187" t="s">
        <v>1154</v>
      </c>
      <c r="C10" t="s">
        <v>1030</v>
      </c>
      <c r="D10" t="s">
        <v>1154</v>
      </c>
      <c r="E10" s="13">
        <v>4</v>
      </c>
      <c r="F10" s="13"/>
      <c r="G10" s="56" t="s">
        <v>984</v>
      </c>
    </row>
    <row r="11" spans="1:10" x14ac:dyDescent="0.35">
      <c r="A11" s="187">
        <v>10007</v>
      </c>
      <c r="B11" s="187" t="s">
        <v>1154</v>
      </c>
      <c r="C11" t="s">
        <v>1030</v>
      </c>
      <c r="D11" t="s">
        <v>1154</v>
      </c>
      <c r="E11" s="13">
        <v>4</v>
      </c>
      <c r="F11" s="13"/>
      <c r="G11" s="56" t="s">
        <v>985</v>
      </c>
      <c r="I11" t="s">
        <v>1899</v>
      </c>
    </row>
    <row r="12" spans="1:10" x14ac:dyDescent="0.35">
      <c r="A12" s="187">
        <v>10008</v>
      </c>
      <c r="B12" s="187" t="s">
        <v>1154</v>
      </c>
      <c r="C12" t="s">
        <v>1030</v>
      </c>
      <c r="D12" t="s">
        <v>1154</v>
      </c>
      <c r="E12" s="13">
        <v>4</v>
      </c>
      <c r="F12" s="13"/>
      <c r="G12" s="56" t="s">
        <v>986</v>
      </c>
      <c r="I12" s="32" t="s">
        <v>1177</v>
      </c>
    </row>
    <row r="13" spans="1:10" x14ac:dyDescent="0.35">
      <c r="A13" s="187">
        <v>10009</v>
      </c>
      <c r="B13" s="187" t="s">
        <v>1154</v>
      </c>
      <c r="C13" t="s">
        <v>1030</v>
      </c>
      <c r="D13" t="s">
        <v>1154</v>
      </c>
      <c r="E13" s="13">
        <v>4</v>
      </c>
      <c r="F13" s="13"/>
      <c r="G13" s="56" t="s">
        <v>987</v>
      </c>
      <c r="I13" s="32" t="s">
        <v>1900</v>
      </c>
    </row>
    <row r="14" spans="1:10" x14ac:dyDescent="0.35">
      <c r="A14" s="187">
        <v>10010</v>
      </c>
      <c r="B14" s="187" t="s">
        <v>1154</v>
      </c>
      <c r="C14" t="s">
        <v>1030</v>
      </c>
      <c r="D14" t="s">
        <v>1154</v>
      </c>
      <c r="E14" s="13">
        <v>4</v>
      </c>
      <c r="F14" s="13"/>
      <c r="G14" s="56" t="s">
        <v>988</v>
      </c>
      <c r="I14" s="32" t="s">
        <v>1895</v>
      </c>
    </row>
    <row r="15" spans="1:10" x14ac:dyDescent="0.35">
      <c r="A15" s="187">
        <v>10011</v>
      </c>
      <c r="B15" s="187" t="s">
        <v>1154</v>
      </c>
      <c r="C15" t="s">
        <v>1030</v>
      </c>
      <c r="D15" t="s">
        <v>1154</v>
      </c>
      <c r="E15" s="13">
        <v>4</v>
      </c>
      <c r="F15" s="13"/>
      <c r="G15" s="56" t="s">
        <v>989</v>
      </c>
      <c r="I15" s="32" t="s">
        <v>1178</v>
      </c>
    </row>
    <row r="16" spans="1:10" x14ac:dyDescent="0.35">
      <c r="A16" s="187">
        <v>10012</v>
      </c>
      <c r="B16" s="187" t="s">
        <v>1154</v>
      </c>
      <c r="C16" t="s">
        <v>1030</v>
      </c>
      <c r="D16" t="s">
        <v>1154</v>
      </c>
      <c r="E16" s="13">
        <v>4</v>
      </c>
      <c r="F16" s="13"/>
      <c r="G16" s="56" t="s">
        <v>990</v>
      </c>
      <c r="I16" s="32" t="s">
        <v>1897</v>
      </c>
    </row>
    <row r="17" spans="1:10" x14ac:dyDescent="0.35">
      <c r="A17" s="187">
        <v>10013</v>
      </c>
      <c r="B17" s="187" t="s">
        <v>1154</v>
      </c>
      <c r="C17" t="s">
        <v>1030</v>
      </c>
      <c r="D17" t="s">
        <v>1154</v>
      </c>
      <c r="E17" s="13">
        <v>4</v>
      </c>
      <c r="F17" s="13"/>
      <c r="G17" s="56" t="s">
        <v>991</v>
      </c>
      <c r="I17" s="32" t="s">
        <v>1896</v>
      </c>
    </row>
    <row r="18" spans="1:10" x14ac:dyDescent="0.35">
      <c r="A18" s="187">
        <v>10014</v>
      </c>
      <c r="B18" s="187" t="s">
        <v>1154</v>
      </c>
      <c r="C18" t="s">
        <v>1030</v>
      </c>
      <c r="D18" t="s">
        <v>1154</v>
      </c>
      <c r="E18" s="13">
        <v>4</v>
      </c>
      <c r="F18" s="13"/>
      <c r="G18" s="56" t="s">
        <v>992</v>
      </c>
    </row>
    <row r="19" spans="1:10" x14ac:dyDescent="0.35">
      <c r="A19" s="187">
        <v>10015</v>
      </c>
      <c r="B19" s="187" t="s">
        <v>1154</v>
      </c>
      <c r="C19" t="s">
        <v>1030</v>
      </c>
      <c r="D19" t="s">
        <v>1154</v>
      </c>
      <c r="E19" s="13">
        <v>4</v>
      </c>
      <c r="F19" s="13"/>
      <c r="G19" s="56" t="s">
        <v>993</v>
      </c>
      <c r="I19" s="13" t="s">
        <v>1915</v>
      </c>
      <c r="J19" s="13" t="s">
        <v>1916</v>
      </c>
    </row>
    <row r="20" spans="1:10" x14ac:dyDescent="0.35">
      <c r="A20" s="187">
        <v>10016</v>
      </c>
      <c r="B20" s="187" t="s">
        <v>1154</v>
      </c>
      <c r="C20" t="s">
        <v>1030</v>
      </c>
      <c r="D20" t="s">
        <v>1154</v>
      </c>
      <c r="E20" s="13">
        <v>4</v>
      </c>
      <c r="F20" s="13"/>
      <c r="G20" s="56" t="s">
        <v>994</v>
      </c>
      <c r="I20" s="13" t="s">
        <v>1917</v>
      </c>
      <c r="J20" s="13">
        <v>1976</v>
      </c>
    </row>
    <row r="21" spans="1:10" x14ac:dyDescent="0.35">
      <c r="A21" s="187">
        <v>10017</v>
      </c>
      <c r="B21" s="187" t="s">
        <v>1154</v>
      </c>
      <c r="C21" t="s">
        <v>1030</v>
      </c>
      <c r="D21" t="s">
        <v>1154</v>
      </c>
      <c r="E21" s="13">
        <v>4</v>
      </c>
      <c r="F21" s="13"/>
      <c r="G21" s="56" t="s">
        <v>995</v>
      </c>
      <c r="I21" s="13" t="s">
        <v>1918</v>
      </c>
      <c r="J21" s="13">
        <v>3952</v>
      </c>
    </row>
    <row r="22" spans="1:10" x14ac:dyDescent="0.35">
      <c r="A22" s="187">
        <v>10018</v>
      </c>
      <c r="B22" s="187" t="s">
        <v>1154</v>
      </c>
      <c r="C22" t="s">
        <v>1030</v>
      </c>
      <c r="D22" t="s">
        <v>1154</v>
      </c>
      <c r="E22" s="13">
        <v>4</v>
      </c>
      <c r="F22" s="13"/>
      <c r="G22" s="56" t="s">
        <v>996</v>
      </c>
      <c r="I22" s="13" t="s">
        <v>1919</v>
      </c>
      <c r="J22" s="13">
        <v>5928</v>
      </c>
    </row>
    <row r="23" spans="1:10" x14ac:dyDescent="0.35">
      <c r="A23" s="187">
        <v>10019</v>
      </c>
      <c r="B23" s="187" t="s">
        <v>1154</v>
      </c>
      <c r="C23" t="s">
        <v>1030</v>
      </c>
      <c r="D23" t="s">
        <v>1154</v>
      </c>
      <c r="E23" s="13">
        <v>4</v>
      </c>
      <c r="F23" s="13"/>
      <c r="G23" s="56" t="s">
        <v>974</v>
      </c>
      <c r="I23" s="13" t="s">
        <v>1920</v>
      </c>
      <c r="J23" s="13">
        <v>8320</v>
      </c>
    </row>
    <row r="24" spans="1:10" x14ac:dyDescent="0.35">
      <c r="A24" s="187">
        <v>10020</v>
      </c>
      <c r="B24" s="187" t="s">
        <v>1154</v>
      </c>
      <c r="C24" t="s">
        <v>1030</v>
      </c>
      <c r="D24" t="s">
        <v>1154</v>
      </c>
      <c r="E24" s="13">
        <v>4</v>
      </c>
      <c r="F24" s="13"/>
      <c r="G24" s="56" t="s">
        <v>997</v>
      </c>
    </row>
    <row r="25" spans="1:10" x14ac:dyDescent="0.35">
      <c r="A25" s="187">
        <v>10021</v>
      </c>
      <c r="B25" s="187" t="s">
        <v>1154</v>
      </c>
      <c r="C25" t="s">
        <v>1030</v>
      </c>
      <c r="D25" t="s">
        <v>1154</v>
      </c>
      <c r="E25" s="13">
        <v>4</v>
      </c>
      <c r="F25" s="13"/>
      <c r="G25" s="56" t="s">
        <v>998</v>
      </c>
      <c r="I25" t="s">
        <v>1935</v>
      </c>
    </row>
    <row r="26" spans="1:10" x14ac:dyDescent="0.35">
      <c r="A26" s="187">
        <v>10022</v>
      </c>
      <c r="B26" s="187" t="s">
        <v>1154</v>
      </c>
      <c r="C26" t="s">
        <v>1030</v>
      </c>
      <c r="D26" t="s">
        <v>1154</v>
      </c>
      <c r="E26" s="13">
        <v>4</v>
      </c>
      <c r="F26" s="13"/>
      <c r="G26" s="56" t="s">
        <v>999</v>
      </c>
      <c r="I26" t="s">
        <v>1974</v>
      </c>
    </row>
    <row r="27" spans="1:10" x14ac:dyDescent="0.35">
      <c r="A27" s="187">
        <v>10023</v>
      </c>
      <c r="B27" s="187" t="s">
        <v>1154</v>
      </c>
      <c r="C27" t="s">
        <v>1030</v>
      </c>
      <c r="D27" t="s">
        <v>1154</v>
      </c>
      <c r="E27" s="13">
        <v>4</v>
      </c>
      <c r="F27" s="13"/>
      <c r="G27" s="56" t="s">
        <v>1000</v>
      </c>
      <c r="I27" t="s">
        <v>1975</v>
      </c>
    </row>
    <row r="28" spans="1:10" x14ac:dyDescent="0.35">
      <c r="A28" s="187">
        <v>10024</v>
      </c>
      <c r="B28" s="187" t="s">
        <v>1154</v>
      </c>
      <c r="C28" t="s">
        <v>1030</v>
      </c>
      <c r="D28" t="s">
        <v>1154</v>
      </c>
      <c r="E28" s="13">
        <v>4</v>
      </c>
      <c r="F28" s="13"/>
      <c r="G28" s="56" t="s">
        <v>1001</v>
      </c>
      <c r="I28" t="s">
        <v>1976</v>
      </c>
    </row>
    <row r="29" spans="1:10" x14ac:dyDescent="0.35">
      <c r="A29" s="187">
        <v>10025</v>
      </c>
      <c r="B29" s="187" t="s">
        <v>1154</v>
      </c>
      <c r="C29" t="s">
        <v>1030</v>
      </c>
      <c r="D29" t="s">
        <v>1154</v>
      </c>
      <c r="E29" s="13">
        <v>4</v>
      </c>
      <c r="F29" s="13"/>
      <c r="G29" s="56" t="s">
        <v>1002</v>
      </c>
      <c r="I29" t="s">
        <v>1980</v>
      </c>
    </row>
    <row r="30" spans="1:10" x14ac:dyDescent="0.35">
      <c r="A30" s="187">
        <v>10026</v>
      </c>
      <c r="B30" s="187" t="s">
        <v>1154</v>
      </c>
      <c r="C30" t="s">
        <v>1030</v>
      </c>
      <c r="D30" t="s">
        <v>1154</v>
      </c>
      <c r="E30" s="13">
        <v>4</v>
      </c>
      <c r="F30" s="13"/>
      <c r="G30" s="56" t="s">
        <v>1003</v>
      </c>
      <c r="I30" t="s">
        <v>1977</v>
      </c>
    </row>
    <row r="31" spans="1:10" x14ac:dyDescent="0.35">
      <c r="A31" s="187">
        <v>10027</v>
      </c>
      <c r="B31" s="187" t="s">
        <v>1154</v>
      </c>
      <c r="C31" t="s">
        <v>1030</v>
      </c>
      <c r="D31" t="s">
        <v>1154</v>
      </c>
      <c r="E31" s="13">
        <v>4</v>
      </c>
      <c r="F31" s="13"/>
      <c r="G31" s="56" t="s">
        <v>1004</v>
      </c>
      <c r="I31" t="s">
        <v>1978</v>
      </c>
    </row>
    <row r="32" spans="1:10" x14ac:dyDescent="0.35">
      <c r="A32" s="187">
        <v>10028</v>
      </c>
      <c r="B32" s="187" t="s">
        <v>1154</v>
      </c>
      <c r="C32" t="s">
        <v>1030</v>
      </c>
      <c r="D32" t="s">
        <v>1154</v>
      </c>
      <c r="E32" s="13">
        <v>4</v>
      </c>
      <c r="F32" s="13"/>
      <c r="G32" s="56" t="s">
        <v>1005</v>
      </c>
      <c r="I32" t="s">
        <v>1979</v>
      </c>
    </row>
    <row r="33" spans="1:9" x14ac:dyDescent="0.35">
      <c r="A33" s="187">
        <v>10029</v>
      </c>
      <c r="B33" s="187" t="s">
        <v>1154</v>
      </c>
      <c r="C33" t="s">
        <v>1030</v>
      </c>
      <c r="D33" t="s">
        <v>1154</v>
      </c>
      <c r="E33" s="13">
        <v>4</v>
      </c>
      <c r="F33" s="13"/>
      <c r="G33" s="56" t="s">
        <v>1006</v>
      </c>
    </row>
    <row r="34" spans="1:9" x14ac:dyDescent="0.35">
      <c r="A34" s="187">
        <v>10030</v>
      </c>
      <c r="B34" s="187" t="s">
        <v>1154</v>
      </c>
      <c r="C34" t="s">
        <v>1030</v>
      </c>
      <c r="D34" t="s">
        <v>1154</v>
      </c>
      <c r="E34" s="13">
        <v>4</v>
      </c>
      <c r="F34" s="13"/>
      <c r="G34" s="56" t="s">
        <v>1007</v>
      </c>
      <c r="I34" t="s">
        <v>1989</v>
      </c>
    </row>
    <row r="35" spans="1:9" x14ac:dyDescent="0.35">
      <c r="A35" s="187">
        <v>10031</v>
      </c>
      <c r="B35" s="187" t="s">
        <v>1154</v>
      </c>
      <c r="C35" t="s">
        <v>1030</v>
      </c>
      <c r="D35" t="s">
        <v>1154</v>
      </c>
      <c r="E35" s="13">
        <v>4</v>
      </c>
      <c r="F35" s="13"/>
      <c r="G35" s="56" t="s">
        <v>1008</v>
      </c>
      <c r="I35" t="s">
        <v>1991</v>
      </c>
    </row>
    <row r="36" spans="1:9" x14ac:dyDescent="0.35">
      <c r="A36" s="187">
        <v>10032</v>
      </c>
      <c r="B36" s="187" t="s">
        <v>1154</v>
      </c>
      <c r="C36" t="s">
        <v>1030</v>
      </c>
      <c r="D36" t="s">
        <v>1154</v>
      </c>
      <c r="E36" s="13">
        <v>4</v>
      </c>
      <c r="F36" s="13"/>
      <c r="G36" s="56" t="s">
        <v>1009</v>
      </c>
      <c r="I36" t="s">
        <v>1990</v>
      </c>
    </row>
    <row r="37" spans="1:9" x14ac:dyDescent="0.35">
      <c r="A37" s="187">
        <v>10033</v>
      </c>
      <c r="B37" s="187" t="s">
        <v>1154</v>
      </c>
      <c r="C37" t="s">
        <v>1030</v>
      </c>
      <c r="D37" t="s">
        <v>1154</v>
      </c>
      <c r="E37" s="13">
        <v>4</v>
      </c>
      <c r="F37" s="13"/>
      <c r="G37" s="56" t="s">
        <v>1010</v>
      </c>
      <c r="I37" t="s">
        <v>1992</v>
      </c>
    </row>
    <row r="38" spans="1:9" x14ac:dyDescent="0.35">
      <c r="A38" s="187">
        <v>10034</v>
      </c>
      <c r="B38" s="187" t="s">
        <v>1154</v>
      </c>
      <c r="C38" t="s">
        <v>1030</v>
      </c>
      <c r="D38" t="s">
        <v>1154</v>
      </c>
      <c r="E38" s="13">
        <v>4</v>
      </c>
      <c r="F38" s="13"/>
      <c r="G38" s="56" t="s">
        <v>1011</v>
      </c>
      <c r="I38" t="s">
        <v>1993</v>
      </c>
    </row>
    <row r="39" spans="1:9" x14ac:dyDescent="0.35">
      <c r="A39" s="187">
        <v>10035</v>
      </c>
      <c r="B39" s="187" t="s">
        <v>1154</v>
      </c>
      <c r="C39" t="s">
        <v>1030</v>
      </c>
      <c r="D39" t="s">
        <v>1154</v>
      </c>
      <c r="E39" s="13">
        <v>4</v>
      </c>
      <c r="F39" s="13"/>
      <c r="G39" s="56" t="s">
        <v>1012</v>
      </c>
      <c r="I39" t="s">
        <v>1994</v>
      </c>
    </row>
    <row r="40" spans="1:9" x14ac:dyDescent="0.35">
      <c r="A40" s="187">
        <v>10036</v>
      </c>
      <c r="B40" s="187" t="s">
        <v>1154</v>
      </c>
      <c r="C40" t="s">
        <v>1030</v>
      </c>
      <c r="D40" t="s">
        <v>1154</v>
      </c>
      <c r="E40" s="13">
        <v>4</v>
      </c>
      <c r="F40" s="13"/>
      <c r="G40" s="56" t="s">
        <v>1013</v>
      </c>
      <c r="I40" t="s">
        <v>1978</v>
      </c>
    </row>
    <row r="41" spans="1:9" x14ac:dyDescent="0.35">
      <c r="A41" s="187">
        <v>10037</v>
      </c>
      <c r="B41" s="187" t="s">
        <v>1154</v>
      </c>
      <c r="C41" t="s">
        <v>1030</v>
      </c>
      <c r="D41" t="s">
        <v>1154</v>
      </c>
      <c r="E41" s="13">
        <v>4</v>
      </c>
      <c r="F41" s="13"/>
      <c r="G41" s="56" t="s">
        <v>1014</v>
      </c>
    </row>
    <row r="42" spans="1:9" x14ac:dyDescent="0.35">
      <c r="A42" s="187">
        <v>10038</v>
      </c>
      <c r="B42" s="187" t="s">
        <v>1154</v>
      </c>
      <c r="C42" t="s">
        <v>1030</v>
      </c>
      <c r="D42" t="s">
        <v>1154</v>
      </c>
      <c r="E42" s="13">
        <v>4</v>
      </c>
      <c r="F42" s="13"/>
      <c r="G42" s="56" t="s">
        <v>1015</v>
      </c>
    </row>
    <row r="43" spans="1:9" x14ac:dyDescent="0.35">
      <c r="A43" s="187">
        <v>10039</v>
      </c>
      <c r="B43" s="187" t="s">
        <v>1154</v>
      </c>
      <c r="C43" t="s">
        <v>1030</v>
      </c>
      <c r="D43" t="s">
        <v>1154</v>
      </c>
      <c r="E43" s="13">
        <v>4</v>
      </c>
      <c r="F43" s="13"/>
      <c r="G43" s="56" t="s">
        <v>1016</v>
      </c>
    </row>
    <row r="44" spans="1:9" x14ac:dyDescent="0.35">
      <c r="A44" s="187">
        <v>10040</v>
      </c>
      <c r="B44" s="187" t="s">
        <v>1154</v>
      </c>
      <c r="C44" t="s">
        <v>1030</v>
      </c>
      <c r="D44" t="s">
        <v>1154</v>
      </c>
      <c r="E44" s="13">
        <v>4</v>
      </c>
      <c r="F44" s="13"/>
      <c r="G44" s="56" t="s">
        <v>1017</v>
      </c>
    </row>
    <row r="45" spans="1:9" x14ac:dyDescent="0.35">
      <c r="A45" s="187">
        <v>10041</v>
      </c>
      <c r="B45" s="187" t="s">
        <v>1154</v>
      </c>
      <c r="C45" t="s">
        <v>1030</v>
      </c>
      <c r="D45" t="s">
        <v>1154</v>
      </c>
      <c r="E45" s="13">
        <v>4</v>
      </c>
      <c r="F45" s="13"/>
      <c r="G45" s="56" t="s">
        <v>1018</v>
      </c>
    </row>
    <row r="46" spans="1:9" x14ac:dyDescent="0.35">
      <c r="A46" s="187">
        <v>10043</v>
      </c>
      <c r="B46" s="187" t="s">
        <v>1154</v>
      </c>
      <c r="C46" t="s">
        <v>1030</v>
      </c>
      <c r="D46" t="s">
        <v>1154</v>
      </c>
      <c r="E46" s="13">
        <v>4</v>
      </c>
      <c r="F46" s="13"/>
      <c r="G46" s="56" t="s">
        <v>1019</v>
      </c>
    </row>
    <row r="47" spans="1:9" x14ac:dyDescent="0.35">
      <c r="A47" s="187">
        <v>10044</v>
      </c>
      <c r="B47" s="187" t="s">
        <v>1154</v>
      </c>
      <c r="C47" t="s">
        <v>1030</v>
      </c>
      <c r="D47" t="s">
        <v>1154</v>
      </c>
      <c r="E47" s="13">
        <v>4</v>
      </c>
      <c r="F47" s="13"/>
      <c r="G47" s="56" t="s">
        <v>1020</v>
      </c>
    </row>
    <row r="48" spans="1:9" x14ac:dyDescent="0.35">
      <c r="A48" s="187">
        <v>10045</v>
      </c>
      <c r="B48" s="187" t="s">
        <v>1154</v>
      </c>
      <c r="C48" t="s">
        <v>1030</v>
      </c>
      <c r="D48" t="s">
        <v>1154</v>
      </c>
      <c r="E48" s="13">
        <v>4</v>
      </c>
      <c r="F48" s="13"/>
      <c r="G48" s="56" t="s">
        <v>1021</v>
      </c>
    </row>
    <row r="49" spans="1:7" x14ac:dyDescent="0.35">
      <c r="A49" s="187">
        <v>10046</v>
      </c>
      <c r="B49" s="187" t="s">
        <v>1154</v>
      </c>
      <c r="C49" t="s">
        <v>1030</v>
      </c>
      <c r="D49" t="s">
        <v>1154</v>
      </c>
      <c r="E49" s="13">
        <v>4</v>
      </c>
      <c r="F49" s="13"/>
      <c r="G49" s="56" t="s">
        <v>1022</v>
      </c>
    </row>
    <row r="50" spans="1:7" x14ac:dyDescent="0.35">
      <c r="A50" s="187">
        <v>10047</v>
      </c>
      <c r="B50" s="187" t="s">
        <v>1154</v>
      </c>
      <c r="C50" t="s">
        <v>1030</v>
      </c>
      <c r="D50" t="s">
        <v>1154</v>
      </c>
      <c r="E50" s="13">
        <v>4</v>
      </c>
      <c r="F50" s="13"/>
      <c r="G50" s="56" t="s">
        <v>1023</v>
      </c>
    </row>
    <row r="51" spans="1:7" x14ac:dyDescent="0.35">
      <c r="A51" s="187">
        <v>10048</v>
      </c>
      <c r="B51" s="187" t="s">
        <v>1154</v>
      </c>
      <c r="C51" t="s">
        <v>1030</v>
      </c>
      <c r="D51" t="s">
        <v>1154</v>
      </c>
      <c r="E51" s="13">
        <v>4</v>
      </c>
      <c r="F51" s="13"/>
      <c r="G51" s="56" t="s">
        <v>1024</v>
      </c>
    </row>
    <row r="52" spans="1:7" x14ac:dyDescent="0.35">
      <c r="A52" s="187">
        <v>10055</v>
      </c>
      <c r="B52" s="187" t="s">
        <v>1154</v>
      </c>
      <c r="C52" t="s">
        <v>1030</v>
      </c>
      <c r="D52" t="s">
        <v>1154</v>
      </c>
      <c r="E52" s="13">
        <v>4</v>
      </c>
      <c r="F52" s="13"/>
    </row>
    <row r="53" spans="1:7" x14ac:dyDescent="0.35">
      <c r="A53" s="187">
        <v>10060</v>
      </c>
      <c r="B53" s="187" t="s">
        <v>1154</v>
      </c>
      <c r="C53" t="s">
        <v>1030</v>
      </c>
      <c r="D53" t="s">
        <v>1154</v>
      </c>
      <c r="E53" s="13">
        <v>4</v>
      </c>
      <c r="F53" s="13"/>
    </row>
    <row r="54" spans="1:7" x14ac:dyDescent="0.35">
      <c r="A54" s="187">
        <v>10065</v>
      </c>
      <c r="B54" s="187" t="s">
        <v>1154</v>
      </c>
      <c r="C54" t="s">
        <v>1030</v>
      </c>
      <c r="D54" t="s">
        <v>1154</v>
      </c>
      <c r="E54" s="13">
        <v>4</v>
      </c>
      <c r="F54" s="13"/>
    </row>
    <row r="55" spans="1:7" x14ac:dyDescent="0.35">
      <c r="A55" s="187">
        <v>10069</v>
      </c>
      <c r="B55" s="187" t="s">
        <v>1154</v>
      </c>
      <c r="C55" t="s">
        <v>1030</v>
      </c>
      <c r="D55" t="s">
        <v>1154</v>
      </c>
      <c r="E55" s="13">
        <v>4</v>
      </c>
      <c r="F55" s="13"/>
    </row>
    <row r="56" spans="1:7" x14ac:dyDescent="0.35">
      <c r="A56" s="187">
        <v>10072</v>
      </c>
      <c r="B56" s="187" t="s">
        <v>1154</v>
      </c>
      <c r="C56" t="s">
        <v>1030</v>
      </c>
      <c r="D56" t="s">
        <v>1154</v>
      </c>
      <c r="E56" s="13">
        <v>4</v>
      </c>
      <c r="F56" s="13"/>
    </row>
    <row r="57" spans="1:7" x14ac:dyDescent="0.35">
      <c r="A57" s="187">
        <v>10075</v>
      </c>
      <c r="B57" s="187" t="s">
        <v>1154</v>
      </c>
      <c r="C57" t="s">
        <v>1030</v>
      </c>
      <c r="D57" t="s">
        <v>1154</v>
      </c>
      <c r="E57" s="13">
        <v>4</v>
      </c>
      <c r="F57" s="13"/>
    </row>
    <row r="58" spans="1:7" x14ac:dyDescent="0.35">
      <c r="A58" s="187">
        <v>10079</v>
      </c>
      <c r="B58" s="187" t="s">
        <v>1154</v>
      </c>
      <c r="C58" t="s">
        <v>1030</v>
      </c>
      <c r="D58" t="s">
        <v>1154</v>
      </c>
      <c r="E58" s="13">
        <v>4</v>
      </c>
      <c r="F58" s="13"/>
    </row>
    <row r="59" spans="1:7" x14ac:dyDescent="0.35">
      <c r="A59" s="187">
        <v>10080</v>
      </c>
      <c r="B59" s="187" t="s">
        <v>1154</v>
      </c>
      <c r="C59" t="s">
        <v>1030</v>
      </c>
      <c r="D59" t="s">
        <v>1154</v>
      </c>
      <c r="E59" s="13">
        <v>4</v>
      </c>
      <c r="F59" s="13"/>
    </row>
    <row r="60" spans="1:7" x14ac:dyDescent="0.35">
      <c r="A60" s="187">
        <v>10081</v>
      </c>
      <c r="B60" s="187" t="s">
        <v>1154</v>
      </c>
      <c r="C60" t="s">
        <v>1030</v>
      </c>
      <c r="D60" t="s">
        <v>1154</v>
      </c>
      <c r="E60" s="13">
        <v>4</v>
      </c>
      <c r="F60" s="13"/>
    </row>
    <row r="61" spans="1:7" x14ac:dyDescent="0.35">
      <c r="A61" s="187">
        <v>10082</v>
      </c>
      <c r="B61" s="187" t="s">
        <v>1154</v>
      </c>
      <c r="C61" t="s">
        <v>1030</v>
      </c>
      <c r="D61" t="s">
        <v>1154</v>
      </c>
      <c r="E61" s="13">
        <v>4</v>
      </c>
      <c r="F61" s="13"/>
    </row>
    <row r="62" spans="1:7" x14ac:dyDescent="0.35">
      <c r="A62" s="187">
        <v>10087</v>
      </c>
      <c r="B62" s="187" t="s">
        <v>1154</v>
      </c>
      <c r="C62" t="s">
        <v>1030</v>
      </c>
      <c r="D62" t="s">
        <v>1154</v>
      </c>
      <c r="E62" s="13">
        <v>4</v>
      </c>
      <c r="F62" s="13"/>
    </row>
    <row r="63" spans="1:7" x14ac:dyDescent="0.35">
      <c r="A63" s="187">
        <v>10090</v>
      </c>
      <c r="B63" s="187" t="s">
        <v>1154</v>
      </c>
      <c r="C63" t="s">
        <v>1030</v>
      </c>
      <c r="D63" t="s">
        <v>1154</v>
      </c>
      <c r="E63" s="13">
        <v>4</v>
      </c>
      <c r="F63" s="13"/>
    </row>
    <row r="64" spans="1:7" x14ac:dyDescent="0.35">
      <c r="A64" s="187">
        <v>10094</v>
      </c>
      <c r="B64" s="187" t="s">
        <v>1154</v>
      </c>
      <c r="C64" t="s">
        <v>1030</v>
      </c>
      <c r="D64" t="s">
        <v>1154</v>
      </c>
      <c r="E64" s="13">
        <v>4</v>
      </c>
      <c r="F64" s="13"/>
    </row>
    <row r="65" spans="1:6" x14ac:dyDescent="0.35">
      <c r="A65" s="187">
        <v>10095</v>
      </c>
      <c r="B65" s="187" t="s">
        <v>1154</v>
      </c>
      <c r="C65" t="s">
        <v>1030</v>
      </c>
      <c r="D65" t="s">
        <v>1154</v>
      </c>
      <c r="E65" s="13">
        <v>4</v>
      </c>
      <c r="F65" s="13"/>
    </row>
    <row r="66" spans="1:6" x14ac:dyDescent="0.35">
      <c r="A66" s="187">
        <v>10096</v>
      </c>
      <c r="B66" s="187" t="s">
        <v>1154</v>
      </c>
      <c r="C66" t="s">
        <v>1030</v>
      </c>
      <c r="D66" t="s">
        <v>1154</v>
      </c>
      <c r="E66" s="13">
        <v>4</v>
      </c>
      <c r="F66" s="13"/>
    </row>
    <row r="67" spans="1:6" x14ac:dyDescent="0.35">
      <c r="A67" s="187">
        <v>10098</v>
      </c>
      <c r="B67" s="187" t="s">
        <v>1154</v>
      </c>
      <c r="C67" t="s">
        <v>1030</v>
      </c>
      <c r="D67" t="s">
        <v>1154</v>
      </c>
      <c r="E67" s="13">
        <v>4</v>
      </c>
      <c r="F67" s="13"/>
    </row>
    <row r="68" spans="1:6" x14ac:dyDescent="0.35">
      <c r="A68" s="187">
        <v>10099</v>
      </c>
      <c r="B68" s="187" t="s">
        <v>1154</v>
      </c>
      <c r="C68" t="s">
        <v>1030</v>
      </c>
      <c r="D68" t="s">
        <v>1154</v>
      </c>
      <c r="E68" s="13">
        <v>4</v>
      </c>
      <c r="F68" s="13"/>
    </row>
    <row r="69" spans="1:6" x14ac:dyDescent="0.35">
      <c r="A69" s="187">
        <v>10101</v>
      </c>
      <c r="B69" s="187" t="s">
        <v>1154</v>
      </c>
      <c r="C69" t="s">
        <v>1030</v>
      </c>
      <c r="D69" t="s">
        <v>1154</v>
      </c>
      <c r="E69" s="13">
        <v>4</v>
      </c>
      <c r="F69" s="13"/>
    </row>
    <row r="70" spans="1:6" x14ac:dyDescent="0.35">
      <c r="A70" s="187">
        <v>10102</v>
      </c>
      <c r="B70" s="187" t="s">
        <v>1154</v>
      </c>
      <c r="C70" t="s">
        <v>1030</v>
      </c>
      <c r="D70" t="s">
        <v>1154</v>
      </c>
      <c r="E70" s="13">
        <v>4</v>
      </c>
      <c r="F70" s="13"/>
    </row>
    <row r="71" spans="1:6" x14ac:dyDescent="0.35">
      <c r="A71" s="187">
        <v>10103</v>
      </c>
      <c r="B71" s="187" t="s">
        <v>1154</v>
      </c>
      <c r="C71" t="s">
        <v>1030</v>
      </c>
      <c r="D71" t="s">
        <v>1154</v>
      </c>
      <c r="E71" s="13">
        <v>4</v>
      </c>
      <c r="F71" s="13"/>
    </row>
    <row r="72" spans="1:6" x14ac:dyDescent="0.35">
      <c r="A72" s="187">
        <v>10104</v>
      </c>
      <c r="B72" s="187" t="s">
        <v>1154</v>
      </c>
      <c r="C72" t="s">
        <v>1030</v>
      </c>
      <c r="D72" t="s">
        <v>1154</v>
      </c>
      <c r="E72" s="13">
        <v>4</v>
      </c>
      <c r="F72" s="13"/>
    </row>
    <row r="73" spans="1:6" x14ac:dyDescent="0.35">
      <c r="A73" s="187">
        <v>10105</v>
      </c>
      <c r="B73" s="187" t="s">
        <v>1154</v>
      </c>
      <c r="C73" t="s">
        <v>1030</v>
      </c>
      <c r="D73" t="s">
        <v>1154</v>
      </c>
      <c r="E73" s="13">
        <v>4</v>
      </c>
      <c r="F73" s="13"/>
    </row>
    <row r="74" spans="1:6" x14ac:dyDescent="0.35">
      <c r="A74" s="187">
        <v>10106</v>
      </c>
      <c r="B74" s="187" t="s">
        <v>1154</v>
      </c>
      <c r="C74" t="s">
        <v>1030</v>
      </c>
      <c r="D74" t="s">
        <v>1154</v>
      </c>
      <c r="E74" s="13">
        <v>4</v>
      </c>
      <c r="F74" s="13"/>
    </row>
    <row r="75" spans="1:6" x14ac:dyDescent="0.35">
      <c r="A75" s="187">
        <v>10107</v>
      </c>
      <c r="B75" s="187" t="s">
        <v>1154</v>
      </c>
      <c r="C75" t="s">
        <v>1030</v>
      </c>
      <c r="D75" t="s">
        <v>1154</v>
      </c>
      <c r="E75" s="13">
        <v>4</v>
      </c>
      <c r="F75" s="13"/>
    </row>
    <row r="76" spans="1:6" x14ac:dyDescent="0.35">
      <c r="A76" s="187">
        <v>10108</v>
      </c>
      <c r="B76" s="187" t="s">
        <v>1154</v>
      </c>
      <c r="C76" t="s">
        <v>1030</v>
      </c>
      <c r="D76" t="s">
        <v>1154</v>
      </c>
      <c r="E76" s="13">
        <v>4</v>
      </c>
      <c r="F76" s="13"/>
    </row>
    <row r="77" spans="1:6" x14ac:dyDescent="0.35">
      <c r="A77" s="187">
        <v>10109</v>
      </c>
      <c r="B77" s="187" t="s">
        <v>1154</v>
      </c>
      <c r="C77" t="s">
        <v>1030</v>
      </c>
      <c r="D77" t="s">
        <v>1154</v>
      </c>
      <c r="E77" s="13">
        <v>4</v>
      </c>
      <c r="F77" s="13"/>
    </row>
    <row r="78" spans="1:6" x14ac:dyDescent="0.35">
      <c r="A78" s="187">
        <v>10110</v>
      </c>
      <c r="B78" s="187" t="s">
        <v>1154</v>
      </c>
      <c r="C78" t="s">
        <v>1030</v>
      </c>
      <c r="D78" t="s">
        <v>1154</v>
      </c>
      <c r="E78" s="13">
        <v>4</v>
      </c>
      <c r="F78" s="13"/>
    </row>
    <row r="79" spans="1:6" x14ac:dyDescent="0.35">
      <c r="A79" s="187">
        <v>10111</v>
      </c>
      <c r="B79" s="187" t="s">
        <v>1154</v>
      </c>
      <c r="C79" t="s">
        <v>1030</v>
      </c>
      <c r="D79" t="s">
        <v>1154</v>
      </c>
      <c r="E79" s="13">
        <v>4</v>
      </c>
      <c r="F79" s="13"/>
    </row>
    <row r="80" spans="1:6" x14ac:dyDescent="0.35">
      <c r="A80" s="187">
        <v>10112</v>
      </c>
      <c r="B80" s="187" t="s">
        <v>1154</v>
      </c>
      <c r="C80" t="s">
        <v>1030</v>
      </c>
      <c r="D80" t="s">
        <v>1154</v>
      </c>
      <c r="E80" s="13">
        <v>4</v>
      </c>
      <c r="F80" s="13"/>
    </row>
    <row r="81" spans="1:6" x14ac:dyDescent="0.35">
      <c r="A81" s="187">
        <v>10113</v>
      </c>
      <c r="B81" s="187" t="s">
        <v>1154</v>
      </c>
      <c r="C81" t="s">
        <v>1030</v>
      </c>
      <c r="D81" t="s">
        <v>1154</v>
      </c>
      <c r="E81" s="13">
        <v>4</v>
      </c>
      <c r="F81" s="13"/>
    </row>
    <row r="82" spans="1:6" x14ac:dyDescent="0.35">
      <c r="A82" s="187">
        <v>10114</v>
      </c>
      <c r="B82" s="187" t="s">
        <v>1154</v>
      </c>
      <c r="C82" t="s">
        <v>1030</v>
      </c>
      <c r="D82" t="s">
        <v>1154</v>
      </c>
      <c r="E82" s="13">
        <v>4</v>
      </c>
      <c r="F82" s="13"/>
    </row>
    <row r="83" spans="1:6" x14ac:dyDescent="0.35">
      <c r="A83" s="187">
        <v>10115</v>
      </c>
      <c r="B83" s="187" t="s">
        <v>1154</v>
      </c>
      <c r="C83" t="s">
        <v>1030</v>
      </c>
      <c r="D83" t="s">
        <v>1154</v>
      </c>
      <c r="E83" s="13">
        <v>4</v>
      </c>
      <c r="F83" s="13"/>
    </row>
    <row r="84" spans="1:6" x14ac:dyDescent="0.35">
      <c r="A84" s="187">
        <v>10116</v>
      </c>
      <c r="B84" s="187" t="s">
        <v>1154</v>
      </c>
      <c r="C84" t="s">
        <v>1030</v>
      </c>
      <c r="D84" t="s">
        <v>1154</v>
      </c>
      <c r="E84" s="13">
        <v>4</v>
      </c>
      <c r="F84" s="13"/>
    </row>
    <row r="85" spans="1:6" x14ac:dyDescent="0.35">
      <c r="A85" s="187">
        <v>10117</v>
      </c>
      <c r="B85" s="187" t="s">
        <v>1154</v>
      </c>
      <c r="C85" t="s">
        <v>1030</v>
      </c>
      <c r="D85" t="s">
        <v>1154</v>
      </c>
      <c r="E85" s="13">
        <v>4</v>
      </c>
      <c r="F85" s="13"/>
    </row>
    <row r="86" spans="1:6" x14ac:dyDescent="0.35">
      <c r="A86" s="187">
        <v>10118</v>
      </c>
      <c r="B86" s="187" t="s">
        <v>1154</v>
      </c>
      <c r="C86" t="s">
        <v>1030</v>
      </c>
      <c r="D86" t="s">
        <v>1154</v>
      </c>
      <c r="E86" s="13">
        <v>4</v>
      </c>
      <c r="F86" s="13"/>
    </row>
    <row r="87" spans="1:6" x14ac:dyDescent="0.35">
      <c r="A87" s="187">
        <v>10119</v>
      </c>
      <c r="B87" s="187" t="s">
        <v>1154</v>
      </c>
      <c r="C87" t="s">
        <v>1030</v>
      </c>
      <c r="D87" t="s">
        <v>1154</v>
      </c>
      <c r="E87" s="13">
        <v>4</v>
      </c>
      <c r="F87" s="13"/>
    </row>
    <row r="88" spans="1:6" x14ac:dyDescent="0.35">
      <c r="A88" s="187">
        <v>10120</v>
      </c>
      <c r="B88" s="187" t="s">
        <v>1154</v>
      </c>
      <c r="C88" t="s">
        <v>1030</v>
      </c>
      <c r="D88" t="s">
        <v>1154</v>
      </c>
      <c r="E88" s="13">
        <v>4</v>
      </c>
      <c r="F88" s="13"/>
    </row>
    <row r="89" spans="1:6" x14ac:dyDescent="0.35">
      <c r="A89" s="187">
        <v>10121</v>
      </c>
      <c r="B89" s="187" t="s">
        <v>1154</v>
      </c>
      <c r="C89" t="s">
        <v>1030</v>
      </c>
      <c r="D89" t="s">
        <v>1154</v>
      </c>
      <c r="E89" s="13">
        <v>4</v>
      </c>
      <c r="F89" s="13"/>
    </row>
    <row r="90" spans="1:6" x14ac:dyDescent="0.35">
      <c r="A90" s="187">
        <v>10122</v>
      </c>
      <c r="B90" s="187" t="s">
        <v>1154</v>
      </c>
      <c r="C90" t="s">
        <v>1030</v>
      </c>
      <c r="D90" t="s">
        <v>1154</v>
      </c>
      <c r="E90" s="13">
        <v>4</v>
      </c>
      <c r="F90" s="13"/>
    </row>
    <row r="91" spans="1:6" x14ac:dyDescent="0.35">
      <c r="A91" s="187">
        <v>10123</v>
      </c>
      <c r="B91" s="187" t="s">
        <v>1154</v>
      </c>
      <c r="C91" t="s">
        <v>1030</v>
      </c>
      <c r="D91" t="s">
        <v>1154</v>
      </c>
      <c r="E91" s="13">
        <v>4</v>
      </c>
      <c r="F91" s="13"/>
    </row>
    <row r="92" spans="1:6" x14ac:dyDescent="0.35">
      <c r="A92" s="187">
        <v>10124</v>
      </c>
      <c r="B92" s="187" t="s">
        <v>1154</v>
      </c>
      <c r="C92" t="s">
        <v>1030</v>
      </c>
      <c r="D92" t="s">
        <v>1154</v>
      </c>
      <c r="E92" s="13">
        <v>4</v>
      </c>
      <c r="F92" s="13"/>
    </row>
    <row r="93" spans="1:6" x14ac:dyDescent="0.35">
      <c r="A93" s="187">
        <v>10125</v>
      </c>
      <c r="B93" s="187" t="s">
        <v>1154</v>
      </c>
      <c r="C93" t="s">
        <v>1030</v>
      </c>
      <c r="D93" t="s">
        <v>1154</v>
      </c>
      <c r="E93" s="13">
        <v>4</v>
      </c>
      <c r="F93" s="13"/>
    </row>
    <row r="94" spans="1:6" x14ac:dyDescent="0.35">
      <c r="A94" s="187">
        <v>10126</v>
      </c>
      <c r="B94" s="187" t="s">
        <v>1154</v>
      </c>
      <c r="C94" t="s">
        <v>1030</v>
      </c>
      <c r="D94" t="s">
        <v>1154</v>
      </c>
      <c r="E94" s="13">
        <v>4</v>
      </c>
      <c r="F94" s="13"/>
    </row>
    <row r="95" spans="1:6" x14ac:dyDescent="0.35">
      <c r="A95" s="187">
        <v>10128</v>
      </c>
      <c r="B95" s="187" t="s">
        <v>1154</v>
      </c>
      <c r="C95" t="s">
        <v>1030</v>
      </c>
      <c r="D95" t="s">
        <v>1154</v>
      </c>
      <c r="E95" s="13">
        <v>4</v>
      </c>
      <c r="F95" s="13"/>
    </row>
    <row r="96" spans="1:6" x14ac:dyDescent="0.35">
      <c r="A96" s="187">
        <v>10129</v>
      </c>
      <c r="B96" s="187" t="s">
        <v>1154</v>
      </c>
      <c r="C96" t="s">
        <v>1030</v>
      </c>
      <c r="D96" t="s">
        <v>1154</v>
      </c>
      <c r="E96" s="13">
        <v>4</v>
      </c>
      <c r="F96" s="13"/>
    </row>
    <row r="97" spans="1:6" x14ac:dyDescent="0.35">
      <c r="A97" s="187">
        <v>10130</v>
      </c>
      <c r="B97" s="187" t="s">
        <v>1154</v>
      </c>
      <c r="C97" t="s">
        <v>1030</v>
      </c>
      <c r="D97" t="s">
        <v>1154</v>
      </c>
      <c r="E97" s="13">
        <v>4</v>
      </c>
      <c r="F97" s="13"/>
    </row>
    <row r="98" spans="1:6" x14ac:dyDescent="0.35">
      <c r="A98" s="187">
        <v>10131</v>
      </c>
      <c r="B98" s="187" t="s">
        <v>1154</v>
      </c>
      <c r="C98" t="s">
        <v>1030</v>
      </c>
      <c r="D98" t="s">
        <v>1154</v>
      </c>
      <c r="E98" s="13">
        <v>4</v>
      </c>
      <c r="F98" s="13"/>
    </row>
    <row r="99" spans="1:6" x14ac:dyDescent="0.35">
      <c r="A99" s="187">
        <v>10132</v>
      </c>
      <c r="B99" s="187" t="s">
        <v>1154</v>
      </c>
      <c r="C99" t="s">
        <v>1030</v>
      </c>
      <c r="D99" t="s">
        <v>1154</v>
      </c>
      <c r="E99" s="13">
        <v>4</v>
      </c>
      <c r="F99" s="13"/>
    </row>
    <row r="100" spans="1:6" x14ac:dyDescent="0.35">
      <c r="A100" s="187">
        <v>10133</v>
      </c>
      <c r="B100" s="187" t="s">
        <v>1154</v>
      </c>
      <c r="C100" t="s">
        <v>1030</v>
      </c>
      <c r="D100" t="s">
        <v>1154</v>
      </c>
      <c r="E100" s="13">
        <v>4</v>
      </c>
      <c r="F100" s="13"/>
    </row>
    <row r="101" spans="1:6" x14ac:dyDescent="0.35">
      <c r="A101" s="187">
        <v>10138</v>
      </c>
      <c r="B101" s="187" t="s">
        <v>1154</v>
      </c>
      <c r="C101" t="s">
        <v>1030</v>
      </c>
      <c r="D101" t="s">
        <v>1154</v>
      </c>
      <c r="E101" s="13">
        <v>4</v>
      </c>
      <c r="F101" s="13"/>
    </row>
    <row r="102" spans="1:6" x14ac:dyDescent="0.35">
      <c r="A102" s="187">
        <v>10149</v>
      </c>
      <c r="B102" s="187" t="s">
        <v>1154</v>
      </c>
      <c r="C102" t="s">
        <v>1030</v>
      </c>
      <c r="D102" t="s">
        <v>1154</v>
      </c>
      <c r="E102" s="13">
        <v>4</v>
      </c>
      <c r="F102" s="13"/>
    </row>
    <row r="103" spans="1:6" x14ac:dyDescent="0.35">
      <c r="A103" s="187">
        <v>10150</v>
      </c>
      <c r="B103" s="187" t="s">
        <v>1154</v>
      </c>
      <c r="C103" t="s">
        <v>1030</v>
      </c>
      <c r="D103" t="s">
        <v>1154</v>
      </c>
      <c r="E103" s="13">
        <v>4</v>
      </c>
      <c r="F103" s="13"/>
    </row>
    <row r="104" spans="1:6" x14ac:dyDescent="0.35">
      <c r="A104" s="187">
        <v>10151</v>
      </c>
      <c r="B104" s="187" t="s">
        <v>1154</v>
      </c>
      <c r="C104" t="s">
        <v>1030</v>
      </c>
      <c r="D104" t="s">
        <v>1154</v>
      </c>
      <c r="E104" s="13">
        <v>4</v>
      </c>
      <c r="F104" s="13"/>
    </row>
    <row r="105" spans="1:6" x14ac:dyDescent="0.35">
      <c r="A105" s="187">
        <v>10152</v>
      </c>
      <c r="B105" s="187" t="s">
        <v>1154</v>
      </c>
      <c r="C105" t="s">
        <v>1030</v>
      </c>
      <c r="D105" t="s">
        <v>1154</v>
      </c>
      <c r="E105" s="13">
        <v>4</v>
      </c>
      <c r="F105" s="13"/>
    </row>
    <row r="106" spans="1:6" x14ac:dyDescent="0.35">
      <c r="A106" s="187">
        <v>10153</v>
      </c>
      <c r="B106" s="187" t="s">
        <v>1154</v>
      </c>
      <c r="C106" t="s">
        <v>1030</v>
      </c>
      <c r="D106" t="s">
        <v>1154</v>
      </c>
      <c r="E106" s="13">
        <v>4</v>
      </c>
      <c r="F106" s="13"/>
    </row>
    <row r="107" spans="1:6" x14ac:dyDescent="0.35">
      <c r="A107" s="187">
        <v>10154</v>
      </c>
      <c r="B107" s="187" t="s">
        <v>1154</v>
      </c>
      <c r="C107" t="s">
        <v>1030</v>
      </c>
      <c r="D107" t="s">
        <v>1154</v>
      </c>
      <c r="E107" s="13">
        <v>4</v>
      </c>
      <c r="F107" s="13"/>
    </row>
    <row r="108" spans="1:6" x14ac:dyDescent="0.35">
      <c r="A108" s="187">
        <v>10155</v>
      </c>
      <c r="B108" s="187" t="s">
        <v>1154</v>
      </c>
      <c r="C108" t="s">
        <v>1030</v>
      </c>
      <c r="D108" t="s">
        <v>1154</v>
      </c>
      <c r="E108" s="13">
        <v>4</v>
      </c>
      <c r="F108" s="13"/>
    </row>
    <row r="109" spans="1:6" x14ac:dyDescent="0.35">
      <c r="A109" s="187">
        <v>10156</v>
      </c>
      <c r="B109" s="187" t="s">
        <v>1154</v>
      </c>
      <c r="C109" t="s">
        <v>1030</v>
      </c>
      <c r="D109" t="s">
        <v>1154</v>
      </c>
      <c r="E109" s="13">
        <v>4</v>
      </c>
      <c r="F109" s="13"/>
    </row>
    <row r="110" spans="1:6" x14ac:dyDescent="0.35">
      <c r="A110" s="187">
        <v>10157</v>
      </c>
      <c r="B110" s="187" t="s">
        <v>1154</v>
      </c>
      <c r="C110" t="s">
        <v>1030</v>
      </c>
      <c r="D110" t="s">
        <v>1154</v>
      </c>
      <c r="E110" s="13">
        <v>4</v>
      </c>
      <c r="F110" s="13"/>
    </row>
    <row r="111" spans="1:6" x14ac:dyDescent="0.35">
      <c r="A111" s="187">
        <v>10158</v>
      </c>
      <c r="B111" s="187" t="s">
        <v>1154</v>
      </c>
      <c r="C111" t="s">
        <v>1030</v>
      </c>
      <c r="D111" t="s">
        <v>1154</v>
      </c>
      <c r="E111" s="13">
        <v>4</v>
      </c>
      <c r="F111" s="13"/>
    </row>
    <row r="112" spans="1:6" x14ac:dyDescent="0.35">
      <c r="A112" s="187">
        <v>10159</v>
      </c>
      <c r="B112" s="187" t="s">
        <v>1154</v>
      </c>
      <c r="C112" t="s">
        <v>1030</v>
      </c>
      <c r="D112" t="s">
        <v>1154</v>
      </c>
      <c r="E112" s="13">
        <v>4</v>
      </c>
      <c r="F112" s="13"/>
    </row>
    <row r="113" spans="1:6" x14ac:dyDescent="0.35">
      <c r="A113" s="187">
        <v>10160</v>
      </c>
      <c r="B113" s="187" t="s">
        <v>1154</v>
      </c>
      <c r="C113" t="s">
        <v>1030</v>
      </c>
      <c r="D113" t="s">
        <v>1154</v>
      </c>
      <c r="E113" s="13">
        <v>4</v>
      </c>
      <c r="F113" s="13"/>
    </row>
    <row r="114" spans="1:6" x14ac:dyDescent="0.35">
      <c r="A114" s="187">
        <v>10161</v>
      </c>
      <c r="B114" s="187" t="s">
        <v>1154</v>
      </c>
      <c r="C114" t="s">
        <v>1030</v>
      </c>
      <c r="D114" t="s">
        <v>1154</v>
      </c>
      <c r="E114" s="13">
        <v>4</v>
      </c>
      <c r="F114" s="13"/>
    </row>
    <row r="115" spans="1:6" x14ac:dyDescent="0.35">
      <c r="A115" s="187">
        <v>10162</v>
      </c>
      <c r="B115" s="187" t="s">
        <v>1154</v>
      </c>
      <c r="C115" t="s">
        <v>1030</v>
      </c>
      <c r="D115" t="s">
        <v>1154</v>
      </c>
      <c r="E115" s="13">
        <v>4</v>
      </c>
      <c r="F115" s="13"/>
    </row>
    <row r="116" spans="1:6" x14ac:dyDescent="0.35">
      <c r="A116" s="187">
        <v>10163</v>
      </c>
      <c r="B116" s="187" t="s">
        <v>1154</v>
      </c>
      <c r="C116" t="s">
        <v>1030</v>
      </c>
      <c r="D116" t="s">
        <v>1154</v>
      </c>
      <c r="E116" s="13">
        <v>4</v>
      </c>
      <c r="F116" s="13"/>
    </row>
    <row r="117" spans="1:6" x14ac:dyDescent="0.35">
      <c r="A117" s="187">
        <v>10164</v>
      </c>
      <c r="B117" s="187" t="s">
        <v>1154</v>
      </c>
      <c r="C117" t="s">
        <v>1030</v>
      </c>
      <c r="D117" t="s">
        <v>1154</v>
      </c>
      <c r="E117" s="13">
        <v>4</v>
      </c>
      <c r="F117" s="13"/>
    </row>
    <row r="118" spans="1:6" x14ac:dyDescent="0.35">
      <c r="A118" s="187">
        <v>10165</v>
      </c>
      <c r="B118" s="187" t="s">
        <v>1154</v>
      </c>
      <c r="C118" t="s">
        <v>1030</v>
      </c>
      <c r="D118" t="s">
        <v>1154</v>
      </c>
      <c r="E118" s="13">
        <v>4</v>
      </c>
      <c r="F118" s="13"/>
    </row>
    <row r="119" spans="1:6" x14ac:dyDescent="0.35">
      <c r="A119" s="187">
        <v>10166</v>
      </c>
      <c r="B119" s="187" t="s">
        <v>1154</v>
      </c>
      <c r="C119" t="s">
        <v>1030</v>
      </c>
      <c r="D119" t="s">
        <v>1154</v>
      </c>
      <c r="E119" s="13">
        <v>4</v>
      </c>
      <c r="F119" s="13"/>
    </row>
    <row r="120" spans="1:6" x14ac:dyDescent="0.35">
      <c r="A120" s="187">
        <v>10167</v>
      </c>
      <c r="B120" s="187" t="s">
        <v>1154</v>
      </c>
      <c r="C120" t="s">
        <v>1030</v>
      </c>
      <c r="D120" t="s">
        <v>1154</v>
      </c>
      <c r="E120" s="13">
        <v>4</v>
      </c>
      <c r="F120" s="13"/>
    </row>
    <row r="121" spans="1:6" x14ac:dyDescent="0.35">
      <c r="A121" s="187">
        <v>10168</v>
      </c>
      <c r="B121" s="187" t="s">
        <v>1154</v>
      </c>
      <c r="C121" t="s">
        <v>1030</v>
      </c>
      <c r="D121" t="s">
        <v>1154</v>
      </c>
      <c r="E121" s="13">
        <v>4</v>
      </c>
      <c r="F121" s="13"/>
    </row>
    <row r="122" spans="1:6" x14ac:dyDescent="0.35">
      <c r="A122" s="187">
        <v>10169</v>
      </c>
      <c r="B122" s="187" t="s">
        <v>1154</v>
      </c>
      <c r="C122" t="s">
        <v>1030</v>
      </c>
      <c r="D122" t="s">
        <v>1154</v>
      </c>
      <c r="E122" s="13">
        <v>4</v>
      </c>
      <c r="F122" s="13"/>
    </row>
    <row r="123" spans="1:6" x14ac:dyDescent="0.35">
      <c r="A123" s="187">
        <v>10170</v>
      </c>
      <c r="B123" s="187" t="s">
        <v>1154</v>
      </c>
      <c r="C123" t="s">
        <v>1030</v>
      </c>
      <c r="D123" t="s">
        <v>1154</v>
      </c>
      <c r="E123" s="13">
        <v>4</v>
      </c>
      <c r="F123" s="13"/>
    </row>
    <row r="124" spans="1:6" x14ac:dyDescent="0.35">
      <c r="A124" s="187">
        <v>10171</v>
      </c>
      <c r="B124" s="187" t="s">
        <v>1154</v>
      </c>
      <c r="C124" t="s">
        <v>1030</v>
      </c>
      <c r="D124" t="s">
        <v>1154</v>
      </c>
      <c r="E124" s="13">
        <v>4</v>
      </c>
      <c r="F124" s="13"/>
    </row>
    <row r="125" spans="1:6" x14ac:dyDescent="0.35">
      <c r="A125" s="187">
        <v>10172</v>
      </c>
      <c r="B125" s="187" t="s">
        <v>1154</v>
      </c>
      <c r="C125" t="s">
        <v>1030</v>
      </c>
      <c r="D125" t="s">
        <v>1154</v>
      </c>
      <c r="E125" s="13">
        <v>4</v>
      </c>
      <c r="F125" s="13"/>
    </row>
    <row r="126" spans="1:6" x14ac:dyDescent="0.35">
      <c r="A126" s="187">
        <v>10173</v>
      </c>
      <c r="B126" s="187" t="s">
        <v>1154</v>
      </c>
      <c r="C126" t="s">
        <v>1030</v>
      </c>
      <c r="D126" t="s">
        <v>1154</v>
      </c>
      <c r="E126" s="13">
        <v>4</v>
      </c>
      <c r="F126" s="13"/>
    </row>
    <row r="127" spans="1:6" x14ac:dyDescent="0.35">
      <c r="A127" s="187">
        <v>10174</v>
      </c>
      <c r="B127" s="187" t="s">
        <v>1154</v>
      </c>
      <c r="C127" t="s">
        <v>1030</v>
      </c>
      <c r="D127" t="s">
        <v>1154</v>
      </c>
      <c r="E127" s="13">
        <v>4</v>
      </c>
      <c r="F127" s="13"/>
    </row>
    <row r="128" spans="1:6" x14ac:dyDescent="0.35">
      <c r="A128" s="187">
        <v>10175</v>
      </c>
      <c r="B128" s="187" t="s">
        <v>1154</v>
      </c>
      <c r="C128" t="s">
        <v>1030</v>
      </c>
      <c r="D128" t="s">
        <v>1154</v>
      </c>
      <c r="E128" s="13">
        <v>4</v>
      </c>
      <c r="F128" s="13"/>
    </row>
    <row r="129" spans="1:6" x14ac:dyDescent="0.35">
      <c r="A129" s="187">
        <v>10176</v>
      </c>
      <c r="B129" s="187" t="s">
        <v>1154</v>
      </c>
      <c r="C129" t="s">
        <v>1030</v>
      </c>
      <c r="D129" t="s">
        <v>1154</v>
      </c>
      <c r="E129" s="13">
        <v>4</v>
      </c>
      <c r="F129" s="13"/>
    </row>
    <row r="130" spans="1:6" x14ac:dyDescent="0.35">
      <c r="A130" s="187">
        <v>10177</v>
      </c>
      <c r="B130" s="187" t="s">
        <v>1154</v>
      </c>
      <c r="C130" t="s">
        <v>1030</v>
      </c>
      <c r="D130" t="s">
        <v>1154</v>
      </c>
      <c r="E130" s="13">
        <v>4</v>
      </c>
      <c r="F130" s="13"/>
    </row>
    <row r="131" spans="1:6" x14ac:dyDescent="0.35">
      <c r="A131" s="187">
        <v>10178</v>
      </c>
      <c r="B131" s="187" t="s">
        <v>1154</v>
      </c>
      <c r="C131" t="s">
        <v>1030</v>
      </c>
      <c r="D131" t="s">
        <v>1154</v>
      </c>
      <c r="E131" s="13">
        <v>4</v>
      </c>
      <c r="F131" s="13"/>
    </row>
    <row r="132" spans="1:6" x14ac:dyDescent="0.35">
      <c r="A132" s="187">
        <v>10179</v>
      </c>
      <c r="B132" s="187" t="s">
        <v>1154</v>
      </c>
      <c r="C132" t="s">
        <v>1030</v>
      </c>
      <c r="D132" t="s">
        <v>1154</v>
      </c>
      <c r="E132" s="13">
        <v>4</v>
      </c>
      <c r="F132" s="13"/>
    </row>
    <row r="133" spans="1:6" x14ac:dyDescent="0.35">
      <c r="A133" s="187">
        <v>10184</v>
      </c>
      <c r="B133" s="187" t="s">
        <v>1154</v>
      </c>
      <c r="C133" t="s">
        <v>1030</v>
      </c>
      <c r="D133" t="s">
        <v>1154</v>
      </c>
      <c r="E133" s="13">
        <v>4</v>
      </c>
      <c r="F133" s="13"/>
    </row>
    <row r="134" spans="1:6" x14ac:dyDescent="0.35">
      <c r="A134" s="187">
        <v>10185</v>
      </c>
      <c r="B134" s="187" t="s">
        <v>1154</v>
      </c>
      <c r="C134" t="s">
        <v>1030</v>
      </c>
      <c r="D134" t="s">
        <v>1154</v>
      </c>
      <c r="E134" s="13">
        <v>4</v>
      </c>
      <c r="F134" s="13"/>
    </row>
    <row r="135" spans="1:6" x14ac:dyDescent="0.35">
      <c r="A135" s="187">
        <v>10196</v>
      </c>
      <c r="B135" s="187" t="s">
        <v>1154</v>
      </c>
      <c r="C135" t="s">
        <v>1030</v>
      </c>
      <c r="D135" t="s">
        <v>1154</v>
      </c>
      <c r="E135" s="13">
        <v>4</v>
      </c>
      <c r="F135" s="13"/>
    </row>
    <row r="136" spans="1:6" x14ac:dyDescent="0.35">
      <c r="A136" s="187">
        <v>10197</v>
      </c>
      <c r="B136" s="187" t="s">
        <v>1154</v>
      </c>
      <c r="C136" t="s">
        <v>1030</v>
      </c>
      <c r="D136" t="s">
        <v>1154</v>
      </c>
      <c r="E136" s="13">
        <v>4</v>
      </c>
      <c r="F136" s="13"/>
    </row>
    <row r="137" spans="1:6" x14ac:dyDescent="0.35">
      <c r="A137" s="187">
        <v>10199</v>
      </c>
      <c r="B137" s="187" t="s">
        <v>1154</v>
      </c>
      <c r="C137" t="s">
        <v>1030</v>
      </c>
      <c r="D137" t="s">
        <v>1154</v>
      </c>
      <c r="E137" s="13">
        <v>4</v>
      </c>
      <c r="F137" s="13"/>
    </row>
    <row r="138" spans="1:6" x14ac:dyDescent="0.35">
      <c r="A138" s="187">
        <v>10200</v>
      </c>
      <c r="B138" s="187" t="s">
        <v>1154</v>
      </c>
      <c r="C138" t="s">
        <v>1030</v>
      </c>
      <c r="D138" t="s">
        <v>1154</v>
      </c>
      <c r="E138" s="13">
        <v>4</v>
      </c>
      <c r="F138" s="13"/>
    </row>
    <row r="139" spans="1:6" x14ac:dyDescent="0.35">
      <c r="A139" s="187">
        <v>10203</v>
      </c>
      <c r="B139" s="187" t="s">
        <v>1154</v>
      </c>
      <c r="C139" t="s">
        <v>1030</v>
      </c>
      <c r="D139" t="s">
        <v>1154</v>
      </c>
      <c r="E139" s="13">
        <v>4</v>
      </c>
      <c r="F139" s="13"/>
    </row>
    <row r="140" spans="1:6" x14ac:dyDescent="0.35">
      <c r="A140" s="187">
        <v>10211</v>
      </c>
      <c r="B140" s="187" t="s">
        <v>1154</v>
      </c>
      <c r="C140" t="s">
        <v>1030</v>
      </c>
      <c r="D140" t="s">
        <v>1154</v>
      </c>
      <c r="E140" s="13">
        <v>4</v>
      </c>
      <c r="F140" s="13"/>
    </row>
    <row r="141" spans="1:6" x14ac:dyDescent="0.35">
      <c r="A141" s="187">
        <v>10212</v>
      </c>
      <c r="B141" s="187" t="s">
        <v>1154</v>
      </c>
      <c r="C141" t="s">
        <v>1030</v>
      </c>
      <c r="D141" t="s">
        <v>1154</v>
      </c>
      <c r="E141" s="13">
        <v>4</v>
      </c>
      <c r="F141" s="13"/>
    </row>
    <row r="142" spans="1:6" x14ac:dyDescent="0.35">
      <c r="A142" s="187">
        <v>10213</v>
      </c>
      <c r="B142" s="187" t="s">
        <v>1154</v>
      </c>
      <c r="C142" t="s">
        <v>1030</v>
      </c>
      <c r="D142" t="s">
        <v>1154</v>
      </c>
      <c r="E142" s="13">
        <v>4</v>
      </c>
      <c r="F142" s="13"/>
    </row>
    <row r="143" spans="1:6" x14ac:dyDescent="0.35">
      <c r="A143" s="187">
        <v>10242</v>
      </c>
      <c r="B143" s="187" t="s">
        <v>1154</v>
      </c>
      <c r="C143" t="s">
        <v>1030</v>
      </c>
      <c r="D143" t="s">
        <v>1154</v>
      </c>
      <c r="E143" s="13">
        <v>4</v>
      </c>
      <c r="F143" s="13"/>
    </row>
    <row r="144" spans="1:6" x14ac:dyDescent="0.35">
      <c r="A144" s="187">
        <v>10249</v>
      </c>
      <c r="B144" s="187" t="s">
        <v>1154</v>
      </c>
      <c r="C144" t="s">
        <v>1030</v>
      </c>
      <c r="D144" t="s">
        <v>1154</v>
      </c>
      <c r="E144" s="13">
        <v>4</v>
      </c>
      <c r="F144" s="13"/>
    </row>
    <row r="145" spans="1:6" x14ac:dyDescent="0.35">
      <c r="A145" s="187">
        <v>10256</v>
      </c>
      <c r="B145" s="187" t="s">
        <v>1154</v>
      </c>
      <c r="C145" t="s">
        <v>1030</v>
      </c>
      <c r="D145" t="s">
        <v>1154</v>
      </c>
      <c r="E145" s="13">
        <v>4</v>
      </c>
      <c r="F145" s="13"/>
    </row>
    <row r="146" spans="1:6" x14ac:dyDescent="0.35">
      <c r="A146" s="187">
        <v>10257</v>
      </c>
      <c r="B146" s="187" t="s">
        <v>1154</v>
      </c>
      <c r="C146" t="s">
        <v>1030</v>
      </c>
      <c r="D146" t="s">
        <v>1154</v>
      </c>
      <c r="E146" s="13">
        <v>4</v>
      </c>
      <c r="F146" s="13"/>
    </row>
    <row r="147" spans="1:6" x14ac:dyDescent="0.35">
      <c r="A147" s="187">
        <v>10258</v>
      </c>
      <c r="B147" s="187" t="s">
        <v>1154</v>
      </c>
      <c r="C147" t="s">
        <v>1030</v>
      </c>
      <c r="D147" t="s">
        <v>1154</v>
      </c>
      <c r="E147" s="13">
        <v>4</v>
      </c>
      <c r="F147" s="13"/>
    </row>
    <row r="148" spans="1:6" x14ac:dyDescent="0.35">
      <c r="A148" s="187">
        <v>10259</v>
      </c>
      <c r="B148" s="187" t="s">
        <v>1154</v>
      </c>
      <c r="C148" t="s">
        <v>1030</v>
      </c>
      <c r="D148" t="s">
        <v>1154</v>
      </c>
      <c r="E148" s="13">
        <v>4</v>
      </c>
      <c r="F148" s="13"/>
    </row>
    <row r="149" spans="1:6" x14ac:dyDescent="0.35">
      <c r="A149" s="187">
        <v>10260</v>
      </c>
      <c r="B149" s="187" t="s">
        <v>1154</v>
      </c>
      <c r="C149" t="s">
        <v>1030</v>
      </c>
      <c r="D149" t="s">
        <v>1154</v>
      </c>
      <c r="E149" s="13">
        <v>4</v>
      </c>
      <c r="F149" s="13"/>
    </row>
    <row r="150" spans="1:6" x14ac:dyDescent="0.35">
      <c r="A150" s="187">
        <v>10261</v>
      </c>
      <c r="B150" s="187" t="s">
        <v>1154</v>
      </c>
      <c r="C150" t="s">
        <v>1030</v>
      </c>
      <c r="D150" t="s">
        <v>1154</v>
      </c>
      <c r="E150" s="13">
        <v>4</v>
      </c>
      <c r="F150" s="13"/>
    </row>
    <row r="151" spans="1:6" x14ac:dyDescent="0.35">
      <c r="A151" s="187">
        <v>10265</v>
      </c>
      <c r="B151" s="187" t="s">
        <v>1154</v>
      </c>
      <c r="C151" t="s">
        <v>1030</v>
      </c>
      <c r="D151" t="s">
        <v>1154</v>
      </c>
      <c r="E151" s="13">
        <v>4</v>
      </c>
      <c r="F151" s="13"/>
    </row>
    <row r="152" spans="1:6" x14ac:dyDescent="0.35">
      <c r="A152" s="187">
        <v>10268</v>
      </c>
      <c r="B152" s="187" t="s">
        <v>1154</v>
      </c>
      <c r="C152" t="s">
        <v>1030</v>
      </c>
      <c r="D152" t="s">
        <v>1154</v>
      </c>
      <c r="E152" s="13">
        <v>4</v>
      </c>
      <c r="F152" s="13"/>
    </row>
    <row r="153" spans="1:6" x14ac:dyDescent="0.35">
      <c r="A153" s="187">
        <v>10269</v>
      </c>
      <c r="B153" s="187" t="s">
        <v>1154</v>
      </c>
      <c r="C153" t="s">
        <v>1030</v>
      </c>
      <c r="D153" t="s">
        <v>1154</v>
      </c>
      <c r="E153" s="13">
        <v>4</v>
      </c>
      <c r="F153" s="13"/>
    </row>
    <row r="154" spans="1:6" x14ac:dyDescent="0.35">
      <c r="A154" s="187">
        <v>10270</v>
      </c>
      <c r="B154" s="187" t="s">
        <v>1154</v>
      </c>
      <c r="C154" t="s">
        <v>1030</v>
      </c>
      <c r="D154" t="s">
        <v>1154</v>
      </c>
      <c r="E154" s="13">
        <v>4</v>
      </c>
      <c r="F154" s="13"/>
    </row>
    <row r="155" spans="1:6" x14ac:dyDescent="0.35">
      <c r="A155" s="187">
        <v>10271</v>
      </c>
      <c r="B155" s="187" t="s">
        <v>1154</v>
      </c>
      <c r="C155" t="s">
        <v>1030</v>
      </c>
      <c r="D155" t="s">
        <v>1154</v>
      </c>
      <c r="E155" s="13">
        <v>4</v>
      </c>
      <c r="F155" s="13"/>
    </row>
    <row r="156" spans="1:6" x14ac:dyDescent="0.35">
      <c r="A156" s="187">
        <v>10272</v>
      </c>
      <c r="B156" s="187" t="s">
        <v>1154</v>
      </c>
      <c r="C156" t="s">
        <v>1030</v>
      </c>
      <c r="D156" t="s">
        <v>1154</v>
      </c>
      <c r="E156" s="13">
        <v>4</v>
      </c>
      <c r="F156" s="13"/>
    </row>
    <row r="157" spans="1:6" x14ac:dyDescent="0.35">
      <c r="A157" s="187">
        <v>10273</v>
      </c>
      <c r="B157" s="187" t="s">
        <v>1154</v>
      </c>
      <c r="C157" t="s">
        <v>1030</v>
      </c>
      <c r="D157" t="s">
        <v>1154</v>
      </c>
      <c r="E157" s="13">
        <v>4</v>
      </c>
      <c r="F157" s="13"/>
    </row>
    <row r="158" spans="1:6" x14ac:dyDescent="0.35">
      <c r="A158" s="187">
        <v>10274</v>
      </c>
      <c r="B158" s="187" t="s">
        <v>1154</v>
      </c>
      <c r="C158" t="s">
        <v>1030</v>
      </c>
      <c r="D158" t="s">
        <v>1154</v>
      </c>
      <c r="E158" s="13">
        <v>4</v>
      </c>
      <c r="F158" s="13"/>
    </row>
    <row r="159" spans="1:6" x14ac:dyDescent="0.35">
      <c r="A159" s="187">
        <v>10275</v>
      </c>
      <c r="B159" s="187" t="s">
        <v>1154</v>
      </c>
      <c r="C159" t="s">
        <v>1030</v>
      </c>
      <c r="D159" t="s">
        <v>1154</v>
      </c>
      <c r="E159" s="13">
        <v>4</v>
      </c>
      <c r="F159" s="13"/>
    </row>
    <row r="160" spans="1:6" x14ac:dyDescent="0.35">
      <c r="A160" s="187">
        <v>10276</v>
      </c>
      <c r="B160" s="187" t="s">
        <v>1154</v>
      </c>
      <c r="C160" t="s">
        <v>1030</v>
      </c>
      <c r="D160" t="s">
        <v>1154</v>
      </c>
      <c r="E160" s="13">
        <v>4</v>
      </c>
      <c r="F160" s="13"/>
    </row>
    <row r="161" spans="1:6" x14ac:dyDescent="0.35">
      <c r="A161" s="187">
        <v>10277</v>
      </c>
      <c r="B161" s="187" t="s">
        <v>1154</v>
      </c>
      <c r="C161" t="s">
        <v>1030</v>
      </c>
      <c r="D161" t="s">
        <v>1154</v>
      </c>
      <c r="E161" s="13">
        <v>4</v>
      </c>
      <c r="F161" s="13"/>
    </row>
    <row r="162" spans="1:6" x14ac:dyDescent="0.35">
      <c r="A162" s="187">
        <v>10278</v>
      </c>
      <c r="B162" s="187" t="s">
        <v>1154</v>
      </c>
      <c r="C162" t="s">
        <v>1030</v>
      </c>
      <c r="D162" t="s">
        <v>1154</v>
      </c>
      <c r="E162" s="13">
        <v>4</v>
      </c>
      <c r="F162" s="13"/>
    </row>
    <row r="163" spans="1:6" x14ac:dyDescent="0.35">
      <c r="A163" s="187">
        <v>10279</v>
      </c>
      <c r="B163" s="187" t="s">
        <v>1154</v>
      </c>
      <c r="C163" t="s">
        <v>1030</v>
      </c>
      <c r="D163" t="s">
        <v>1154</v>
      </c>
      <c r="E163" s="13">
        <v>4</v>
      </c>
      <c r="F163" s="13"/>
    </row>
    <row r="164" spans="1:6" x14ac:dyDescent="0.35">
      <c r="A164" s="187">
        <v>10280</v>
      </c>
      <c r="B164" s="187" t="s">
        <v>1154</v>
      </c>
      <c r="C164" t="s">
        <v>1030</v>
      </c>
      <c r="D164" t="s">
        <v>1154</v>
      </c>
      <c r="E164" s="13">
        <v>4</v>
      </c>
      <c r="F164" s="13"/>
    </row>
    <row r="165" spans="1:6" x14ac:dyDescent="0.35">
      <c r="A165" s="187">
        <v>10281</v>
      </c>
      <c r="B165" s="187" t="s">
        <v>1154</v>
      </c>
      <c r="C165" t="s">
        <v>1030</v>
      </c>
      <c r="D165" t="s">
        <v>1154</v>
      </c>
      <c r="E165" s="13">
        <v>4</v>
      </c>
      <c r="F165" s="13"/>
    </row>
    <row r="166" spans="1:6" x14ac:dyDescent="0.35">
      <c r="A166" s="187">
        <v>10282</v>
      </c>
      <c r="B166" s="187" t="s">
        <v>1154</v>
      </c>
      <c r="C166" t="s">
        <v>1030</v>
      </c>
      <c r="D166" t="s">
        <v>1154</v>
      </c>
      <c r="E166" s="13">
        <v>4</v>
      </c>
      <c r="F166" s="13"/>
    </row>
    <row r="167" spans="1:6" x14ac:dyDescent="0.35">
      <c r="A167" s="187">
        <v>10285</v>
      </c>
      <c r="B167" s="187" t="s">
        <v>1154</v>
      </c>
      <c r="C167" t="s">
        <v>1030</v>
      </c>
      <c r="D167" t="s">
        <v>1154</v>
      </c>
      <c r="E167" s="13">
        <v>4</v>
      </c>
      <c r="F167" s="13"/>
    </row>
    <row r="168" spans="1:6" x14ac:dyDescent="0.35">
      <c r="A168" s="187">
        <v>10286</v>
      </c>
      <c r="B168" s="187" t="s">
        <v>1154</v>
      </c>
      <c r="C168" t="s">
        <v>1030</v>
      </c>
      <c r="D168" t="s">
        <v>1154</v>
      </c>
      <c r="E168" s="13">
        <v>4</v>
      </c>
      <c r="F168" s="13"/>
    </row>
    <row r="169" spans="1:6" x14ac:dyDescent="0.35">
      <c r="A169" s="187">
        <v>10292</v>
      </c>
      <c r="B169" s="187" t="s">
        <v>1154</v>
      </c>
      <c r="C169" t="s">
        <v>1030</v>
      </c>
      <c r="D169" t="s">
        <v>1154</v>
      </c>
      <c r="E169" s="13">
        <v>4</v>
      </c>
      <c r="F169" s="13"/>
    </row>
    <row r="170" spans="1:6" x14ac:dyDescent="0.35">
      <c r="A170" s="187">
        <v>10301</v>
      </c>
      <c r="B170" s="187" t="s">
        <v>1182</v>
      </c>
      <c r="C170" t="s">
        <v>1030</v>
      </c>
      <c r="D170" t="s">
        <v>1155</v>
      </c>
      <c r="E170" s="13">
        <v>4</v>
      </c>
      <c r="F170" s="13"/>
    </row>
    <row r="171" spans="1:6" x14ac:dyDescent="0.35">
      <c r="A171" s="187">
        <v>10302</v>
      </c>
      <c r="B171" s="187" t="s">
        <v>1182</v>
      </c>
      <c r="C171" t="s">
        <v>1030</v>
      </c>
      <c r="D171" t="s">
        <v>1155</v>
      </c>
      <c r="E171" s="13">
        <v>4</v>
      </c>
      <c r="F171" s="13"/>
    </row>
    <row r="172" spans="1:6" x14ac:dyDescent="0.35">
      <c r="A172" s="187">
        <v>10303</v>
      </c>
      <c r="B172" s="187" t="s">
        <v>1182</v>
      </c>
      <c r="C172" t="s">
        <v>1030</v>
      </c>
      <c r="D172" t="s">
        <v>1155</v>
      </c>
      <c r="E172" s="13">
        <v>4</v>
      </c>
      <c r="F172" s="13"/>
    </row>
    <row r="173" spans="1:6" x14ac:dyDescent="0.35">
      <c r="A173" s="187">
        <v>10304</v>
      </c>
      <c r="B173" s="187" t="s">
        <v>1182</v>
      </c>
      <c r="C173" t="s">
        <v>1030</v>
      </c>
      <c r="D173" t="s">
        <v>1155</v>
      </c>
      <c r="E173" s="13">
        <v>4</v>
      </c>
      <c r="F173" s="13"/>
    </row>
    <row r="174" spans="1:6" x14ac:dyDescent="0.35">
      <c r="A174" s="187">
        <v>10305</v>
      </c>
      <c r="B174" s="187" t="s">
        <v>1182</v>
      </c>
      <c r="C174" t="s">
        <v>1030</v>
      </c>
      <c r="D174" t="s">
        <v>1155</v>
      </c>
      <c r="E174" s="13">
        <v>4</v>
      </c>
      <c r="F174" s="13"/>
    </row>
    <row r="175" spans="1:6" x14ac:dyDescent="0.35">
      <c r="A175" s="187">
        <v>10306</v>
      </c>
      <c r="B175" s="187" t="s">
        <v>1182</v>
      </c>
      <c r="C175" t="s">
        <v>1030</v>
      </c>
      <c r="D175" t="s">
        <v>1155</v>
      </c>
      <c r="E175" s="13">
        <v>4</v>
      </c>
      <c r="F175" s="13"/>
    </row>
    <row r="176" spans="1:6" x14ac:dyDescent="0.35">
      <c r="A176" s="187">
        <v>10307</v>
      </c>
      <c r="B176" s="187" t="s">
        <v>1182</v>
      </c>
      <c r="C176" t="s">
        <v>1030</v>
      </c>
      <c r="D176" t="s">
        <v>1155</v>
      </c>
      <c r="E176" s="13">
        <v>4</v>
      </c>
      <c r="F176" s="13"/>
    </row>
    <row r="177" spans="1:6" x14ac:dyDescent="0.35">
      <c r="A177" s="187">
        <v>10308</v>
      </c>
      <c r="B177" s="187" t="s">
        <v>1182</v>
      </c>
      <c r="C177" t="s">
        <v>1030</v>
      </c>
      <c r="D177" t="s">
        <v>1155</v>
      </c>
      <c r="E177" s="13">
        <v>4</v>
      </c>
      <c r="F177" s="13"/>
    </row>
    <row r="178" spans="1:6" x14ac:dyDescent="0.35">
      <c r="A178" s="187">
        <v>10309</v>
      </c>
      <c r="B178" s="187" t="s">
        <v>1182</v>
      </c>
      <c r="C178" t="s">
        <v>1030</v>
      </c>
      <c r="D178" t="s">
        <v>1155</v>
      </c>
      <c r="E178" s="13">
        <v>4</v>
      </c>
      <c r="F178" s="13"/>
    </row>
    <row r="179" spans="1:6" x14ac:dyDescent="0.35">
      <c r="A179" s="187">
        <v>10310</v>
      </c>
      <c r="B179" s="187" t="s">
        <v>1182</v>
      </c>
      <c r="C179" t="s">
        <v>1030</v>
      </c>
      <c r="D179" t="s">
        <v>1155</v>
      </c>
      <c r="E179" s="13">
        <v>4</v>
      </c>
      <c r="F179" s="13"/>
    </row>
    <row r="180" spans="1:6" x14ac:dyDescent="0.35">
      <c r="A180" s="187">
        <v>10311</v>
      </c>
      <c r="B180" s="187" t="s">
        <v>1182</v>
      </c>
      <c r="C180" t="s">
        <v>1030</v>
      </c>
      <c r="D180" t="s">
        <v>1155</v>
      </c>
      <c r="E180" s="13">
        <v>4</v>
      </c>
      <c r="F180" s="13"/>
    </row>
    <row r="181" spans="1:6" x14ac:dyDescent="0.35">
      <c r="A181" s="187">
        <v>10312</v>
      </c>
      <c r="B181" s="187" t="s">
        <v>1182</v>
      </c>
      <c r="C181" t="s">
        <v>1030</v>
      </c>
      <c r="D181" t="s">
        <v>1155</v>
      </c>
      <c r="E181" s="13">
        <v>4</v>
      </c>
      <c r="F181" s="13"/>
    </row>
    <row r="182" spans="1:6" x14ac:dyDescent="0.35">
      <c r="A182" s="187">
        <v>10313</v>
      </c>
      <c r="B182" s="187" t="s">
        <v>1182</v>
      </c>
      <c r="C182" t="s">
        <v>1030</v>
      </c>
      <c r="D182" t="s">
        <v>1155</v>
      </c>
      <c r="E182" s="13">
        <v>4</v>
      </c>
      <c r="F182" s="13"/>
    </row>
    <row r="183" spans="1:6" x14ac:dyDescent="0.35">
      <c r="A183" s="187">
        <v>10314</v>
      </c>
      <c r="B183" s="187" t="s">
        <v>1182</v>
      </c>
      <c r="C183" t="s">
        <v>1030</v>
      </c>
      <c r="D183" t="s">
        <v>1155</v>
      </c>
      <c r="E183" s="13">
        <v>4</v>
      </c>
      <c r="F183" s="13"/>
    </row>
    <row r="184" spans="1:6" x14ac:dyDescent="0.35">
      <c r="A184" s="187">
        <v>10451</v>
      </c>
      <c r="B184" s="187" t="s">
        <v>1156</v>
      </c>
      <c r="C184" t="s">
        <v>1030</v>
      </c>
      <c r="D184" t="s">
        <v>1156</v>
      </c>
      <c r="E184" s="13">
        <v>4</v>
      </c>
      <c r="F184" s="13"/>
    </row>
    <row r="185" spans="1:6" x14ac:dyDescent="0.35">
      <c r="A185" s="187">
        <v>10452</v>
      </c>
      <c r="B185" s="187" t="s">
        <v>1156</v>
      </c>
      <c r="C185" t="s">
        <v>1030</v>
      </c>
      <c r="D185" t="s">
        <v>1156</v>
      </c>
      <c r="E185" s="13">
        <v>4</v>
      </c>
      <c r="F185" s="13"/>
    </row>
    <row r="186" spans="1:6" x14ac:dyDescent="0.35">
      <c r="A186" s="187">
        <v>10453</v>
      </c>
      <c r="B186" s="187" t="s">
        <v>1156</v>
      </c>
      <c r="C186" t="s">
        <v>1030</v>
      </c>
      <c r="D186" t="s">
        <v>1156</v>
      </c>
      <c r="E186" s="13">
        <v>4</v>
      </c>
      <c r="F186" s="13"/>
    </row>
    <row r="187" spans="1:6" x14ac:dyDescent="0.35">
      <c r="A187" s="187">
        <v>10454</v>
      </c>
      <c r="B187" s="187" t="s">
        <v>1156</v>
      </c>
      <c r="C187" t="s">
        <v>1030</v>
      </c>
      <c r="D187" t="s">
        <v>1156</v>
      </c>
      <c r="E187" s="13">
        <v>4</v>
      </c>
      <c r="F187" s="13"/>
    </row>
    <row r="188" spans="1:6" x14ac:dyDescent="0.35">
      <c r="A188" s="187">
        <v>10455</v>
      </c>
      <c r="B188" s="187" t="s">
        <v>1156</v>
      </c>
      <c r="C188" t="s">
        <v>1030</v>
      </c>
      <c r="D188" t="s">
        <v>1156</v>
      </c>
      <c r="E188" s="13">
        <v>4</v>
      </c>
      <c r="F188" s="13"/>
    </row>
    <row r="189" spans="1:6" x14ac:dyDescent="0.35">
      <c r="A189" s="187">
        <v>10456</v>
      </c>
      <c r="B189" s="187" t="s">
        <v>1156</v>
      </c>
      <c r="C189" t="s">
        <v>1030</v>
      </c>
      <c r="D189" t="s">
        <v>1156</v>
      </c>
      <c r="E189" s="13">
        <v>4</v>
      </c>
      <c r="F189" s="13"/>
    </row>
    <row r="190" spans="1:6" x14ac:dyDescent="0.35">
      <c r="A190" s="187">
        <v>10457</v>
      </c>
      <c r="B190" s="187" t="s">
        <v>1156</v>
      </c>
      <c r="C190" t="s">
        <v>1030</v>
      </c>
      <c r="D190" t="s">
        <v>1156</v>
      </c>
      <c r="E190" s="13">
        <v>4</v>
      </c>
      <c r="F190" s="13"/>
    </row>
    <row r="191" spans="1:6" x14ac:dyDescent="0.35">
      <c r="A191" s="187">
        <v>10458</v>
      </c>
      <c r="B191" s="187" t="s">
        <v>1156</v>
      </c>
      <c r="C191" t="s">
        <v>1030</v>
      </c>
      <c r="D191" t="s">
        <v>1156</v>
      </c>
      <c r="E191" s="13">
        <v>4</v>
      </c>
      <c r="F191" s="13"/>
    </row>
    <row r="192" spans="1:6" x14ac:dyDescent="0.35">
      <c r="A192" s="187">
        <v>10459</v>
      </c>
      <c r="B192" s="187" t="s">
        <v>1156</v>
      </c>
      <c r="C192" t="s">
        <v>1030</v>
      </c>
      <c r="D192" t="s">
        <v>1156</v>
      </c>
      <c r="E192" s="13">
        <v>4</v>
      </c>
      <c r="F192" s="13"/>
    </row>
    <row r="193" spans="1:6" x14ac:dyDescent="0.35">
      <c r="A193" s="187">
        <v>10460</v>
      </c>
      <c r="B193" s="187" t="s">
        <v>1156</v>
      </c>
      <c r="C193" t="s">
        <v>1030</v>
      </c>
      <c r="D193" t="s">
        <v>1156</v>
      </c>
      <c r="E193" s="13">
        <v>4</v>
      </c>
      <c r="F193" s="13"/>
    </row>
    <row r="194" spans="1:6" x14ac:dyDescent="0.35">
      <c r="A194" s="187">
        <v>10461</v>
      </c>
      <c r="B194" s="187" t="s">
        <v>1156</v>
      </c>
      <c r="C194" t="s">
        <v>1030</v>
      </c>
      <c r="D194" t="s">
        <v>1156</v>
      </c>
      <c r="E194" s="13">
        <v>4</v>
      </c>
      <c r="F194" s="13"/>
    </row>
    <row r="195" spans="1:6" x14ac:dyDescent="0.35">
      <c r="A195" s="187">
        <v>10462</v>
      </c>
      <c r="B195" s="187" t="s">
        <v>1156</v>
      </c>
      <c r="C195" t="s">
        <v>1030</v>
      </c>
      <c r="D195" t="s">
        <v>1156</v>
      </c>
      <c r="E195" s="13">
        <v>4</v>
      </c>
      <c r="F195" s="13"/>
    </row>
    <row r="196" spans="1:6" x14ac:dyDescent="0.35">
      <c r="A196" s="187">
        <v>10463</v>
      </c>
      <c r="B196" s="187" t="s">
        <v>1156</v>
      </c>
      <c r="C196" t="s">
        <v>1030</v>
      </c>
      <c r="D196" t="s">
        <v>1156</v>
      </c>
      <c r="E196" s="13">
        <v>4</v>
      </c>
      <c r="F196" s="13"/>
    </row>
    <row r="197" spans="1:6" x14ac:dyDescent="0.35">
      <c r="A197" s="187">
        <v>10464</v>
      </c>
      <c r="B197" s="187" t="s">
        <v>1156</v>
      </c>
      <c r="C197" t="s">
        <v>1030</v>
      </c>
      <c r="D197" t="s">
        <v>1156</v>
      </c>
      <c r="E197" s="13">
        <v>4</v>
      </c>
      <c r="F197" s="13"/>
    </row>
    <row r="198" spans="1:6" x14ac:dyDescent="0.35">
      <c r="A198" s="187">
        <v>10465</v>
      </c>
      <c r="B198" s="187" t="s">
        <v>1156</v>
      </c>
      <c r="C198" t="s">
        <v>1030</v>
      </c>
      <c r="D198" t="s">
        <v>1156</v>
      </c>
      <c r="E198" s="13">
        <v>4</v>
      </c>
      <c r="F198" s="13"/>
    </row>
    <row r="199" spans="1:6" x14ac:dyDescent="0.35">
      <c r="A199" s="187">
        <v>10466</v>
      </c>
      <c r="B199" s="187" t="s">
        <v>1156</v>
      </c>
      <c r="C199" t="s">
        <v>1030</v>
      </c>
      <c r="D199" t="s">
        <v>1156</v>
      </c>
      <c r="E199" s="13">
        <v>4</v>
      </c>
      <c r="F199" s="13"/>
    </row>
    <row r="200" spans="1:6" x14ac:dyDescent="0.35">
      <c r="A200" s="187">
        <v>10467</v>
      </c>
      <c r="B200" s="187" t="s">
        <v>1156</v>
      </c>
      <c r="C200" t="s">
        <v>1030</v>
      </c>
      <c r="D200" t="s">
        <v>1156</v>
      </c>
      <c r="E200" s="13">
        <v>4</v>
      </c>
      <c r="F200" s="13"/>
    </row>
    <row r="201" spans="1:6" x14ac:dyDescent="0.35">
      <c r="A201" s="187">
        <v>10468</v>
      </c>
      <c r="B201" s="187" t="s">
        <v>1156</v>
      </c>
      <c r="C201" t="s">
        <v>1030</v>
      </c>
      <c r="D201" t="s">
        <v>1156</v>
      </c>
      <c r="E201" s="13">
        <v>4</v>
      </c>
      <c r="F201" s="13"/>
    </row>
    <row r="202" spans="1:6" x14ac:dyDescent="0.35">
      <c r="A202" s="187">
        <v>10469</v>
      </c>
      <c r="B202" s="187" t="s">
        <v>1156</v>
      </c>
      <c r="C202" t="s">
        <v>1030</v>
      </c>
      <c r="D202" t="s">
        <v>1156</v>
      </c>
      <c r="E202" s="13">
        <v>4</v>
      </c>
      <c r="F202" s="13"/>
    </row>
    <row r="203" spans="1:6" x14ac:dyDescent="0.35">
      <c r="A203" s="187">
        <v>10470</v>
      </c>
      <c r="B203" s="187" t="s">
        <v>1156</v>
      </c>
      <c r="C203" t="s">
        <v>1030</v>
      </c>
      <c r="D203" t="s">
        <v>1156</v>
      </c>
      <c r="E203" s="13">
        <v>4</v>
      </c>
      <c r="F203" s="13"/>
    </row>
    <row r="204" spans="1:6" x14ac:dyDescent="0.35">
      <c r="A204" s="187">
        <v>10471</v>
      </c>
      <c r="B204" s="187" t="s">
        <v>1156</v>
      </c>
      <c r="C204" t="s">
        <v>1030</v>
      </c>
      <c r="D204" t="s">
        <v>1156</v>
      </c>
      <c r="E204" s="13">
        <v>4</v>
      </c>
      <c r="F204" s="13"/>
    </row>
    <row r="205" spans="1:6" x14ac:dyDescent="0.35">
      <c r="A205" s="187">
        <v>10472</v>
      </c>
      <c r="B205" s="187" t="s">
        <v>1156</v>
      </c>
      <c r="C205" t="s">
        <v>1030</v>
      </c>
      <c r="D205" t="s">
        <v>1156</v>
      </c>
      <c r="E205" s="13">
        <v>4</v>
      </c>
      <c r="F205" s="13"/>
    </row>
    <row r="206" spans="1:6" x14ac:dyDescent="0.35">
      <c r="A206" s="187">
        <v>10473</v>
      </c>
      <c r="B206" s="187" t="s">
        <v>1156</v>
      </c>
      <c r="C206" t="s">
        <v>1030</v>
      </c>
      <c r="D206" t="s">
        <v>1156</v>
      </c>
      <c r="E206" s="13">
        <v>4</v>
      </c>
      <c r="F206" s="13"/>
    </row>
    <row r="207" spans="1:6" x14ac:dyDescent="0.35">
      <c r="A207" s="187">
        <v>10474</v>
      </c>
      <c r="B207" s="187" t="s">
        <v>1156</v>
      </c>
      <c r="C207" t="s">
        <v>1030</v>
      </c>
      <c r="D207" t="s">
        <v>1156</v>
      </c>
      <c r="E207" s="13">
        <v>4</v>
      </c>
      <c r="F207" s="13"/>
    </row>
    <row r="208" spans="1:6" x14ac:dyDescent="0.35">
      <c r="A208" s="187">
        <v>10475</v>
      </c>
      <c r="B208" s="187" t="s">
        <v>1156</v>
      </c>
      <c r="C208" t="s">
        <v>1030</v>
      </c>
      <c r="D208" t="s">
        <v>1156</v>
      </c>
      <c r="E208" s="13">
        <v>4</v>
      </c>
      <c r="F208" s="13"/>
    </row>
    <row r="209" spans="1:6" x14ac:dyDescent="0.35">
      <c r="A209" s="187">
        <v>10499</v>
      </c>
      <c r="B209" s="187" t="s">
        <v>1156</v>
      </c>
      <c r="C209" t="s">
        <v>1030</v>
      </c>
      <c r="D209" t="s">
        <v>1156</v>
      </c>
      <c r="E209" s="13">
        <v>4</v>
      </c>
      <c r="F209" s="13"/>
    </row>
    <row r="210" spans="1:6" x14ac:dyDescent="0.35">
      <c r="A210" s="187">
        <v>10501</v>
      </c>
      <c r="B210" s="187" t="s">
        <v>1183</v>
      </c>
      <c r="C210" t="s">
        <v>1030</v>
      </c>
      <c r="D210" t="s">
        <v>1157</v>
      </c>
      <c r="E210" s="13">
        <v>4</v>
      </c>
      <c r="F210" s="13"/>
    </row>
    <row r="211" spans="1:6" x14ac:dyDescent="0.35">
      <c r="A211" s="187">
        <v>10502</v>
      </c>
      <c r="B211" s="187" t="s">
        <v>1184</v>
      </c>
      <c r="C211" t="s">
        <v>1030</v>
      </c>
      <c r="D211" t="s">
        <v>1157</v>
      </c>
      <c r="E211" s="13">
        <v>4</v>
      </c>
      <c r="F211" s="13"/>
    </row>
    <row r="212" spans="1:6" x14ac:dyDescent="0.35">
      <c r="A212" s="187">
        <v>10503</v>
      </c>
      <c r="B212" s="187" t="s">
        <v>1185</v>
      </c>
      <c r="C212" t="s">
        <v>1030</v>
      </c>
      <c r="D212" t="s">
        <v>1157</v>
      </c>
      <c r="E212" s="13">
        <v>4</v>
      </c>
      <c r="F212" s="13"/>
    </row>
    <row r="213" spans="1:6" x14ac:dyDescent="0.35">
      <c r="A213" s="187">
        <v>10504</v>
      </c>
      <c r="B213" s="187" t="s">
        <v>1186</v>
      </c>
      <c r="C213" t="s">
        <v>1030</v>
      </c>
      <c r="D213" t="s">
        <v>1157</v>
      </c>
      <c r="E213" s="13">
        <v>4</v>
      </c>
      <c r="F213" s="13"/>
    </row>
    <row r="214" spans="1:6" x14ac:dyDescent="0.35">
      <c r="A214" s="187">
        <v>10505</v>
      </c>
      <c r="B214" s="187" t="s">
        <v>1187</v>
      </c>
      <c r="C214" t="s">
        <v>1030</v>
      </c>
      <c r="D214" t="s">
        <v>1158</v>
      </c>
      <c r="E214" s="13">
        <v>5</v>
      </c>
      <c r="F214" s="13"/>
    </row>
    <row r="215" spans="1:6" x14ac:dyDescent="0.35">
      <c r="A215" s="187">
        <v>10506</v>
      </c>
      <c r="B215" s="187" t="s">
        <v>1188</v>
      </c>
      <c r="C215" t="s">
        <v>1030</v>
      </c>
      <c r="D215" t="s">
        <v>1157</v>
      </c>
      <c r="E215" s="13">
        <v>4</v>
      </c>
      <c r="F215" s="13"/>
    </row>
    <row r="216" spans="1:6" x14ac:dyDescent="0.35">
      <c r="A216" s="187">
        <v>10507</v>
      </c>
      <c r="B216" s="187" t="s">
        <v>1189</v>
      </c>
      <c r="C216" t="s">
        <v>1030</v>
      </c>
      <c r="D216" t="s">
        <v>1157</v>
      </c>
      <c r="E216" s="13">
        <v>4</v>
      </c>
      <c r="F216" s="13"/>
    </row>
    <row r="217" spans="1:6" x14ac:dyDescent="0.35">
      <c r="A217" s="187">
        <v>10509</v>
      </c>
      <c r="B217" s="187" t="s">
        <v>1190</v>
      </c>
      <c r="C217" t="s">
        <v>1025</v>
      </c>
      <c r="D217" t="s">
        <v>1158</v>
      </c>
      <c r="E217" s="13">
        <v>5</v>
      </c>
      <c r="F217" s="13"/>
    </row>
    <row r="218" spans="1:6" x14ac:dyDescent="0.35">
      <c r="A218" s="187">
        <v>10510</v>
      </c>
      <c r="B218" s="187" t="s">
        <v>1191</v>
      </c>
      <c r="C218" t="s">
        <v>1030</v>
      </c>
      <c r="D218" t="s">
        <v>1157</v>
      </c>
      <c r="E218" s="13">
        <v>4</v>
      </c>
      <c r="F218" s="13"/>
    </row>
    <row r="219" spans="1:6" x14ac:dyDescent="0.35">
      <c r="A219" s="187">
        <v>10511</v>
      </c>
      <c r="B219" s="187" t="s">
        <v>1192</v>
      </c>
      <c r="C219" t="s">
        <v>1030</v>
      </c>
      <c r="D219" t="s">
        <v>1157</v>
      </c>
      <c r="E219" s="13">
        <v>4</v>
      </c>
      <c r="F219" s="13"/>
    </row>
    <row r="220" spans="1:6" x14ac:dyDescent="0.35">
      <c r="A220" s="187">
        <v>10512</v>
      </c>
      <c r="B220" s="187" t="s">
        <v>1193</v>
      </c>
      <c r="C220" t="s">
        <v>1025</v>
      </c>
      <c r="D220" t="s">
        <v>1158</v>
      </c>
      <c r="E220" s="13">
        <v>5</v>
      </c>
      <c r="F220" s="13"/>
    </row>
    <row r="221" spans="1:6" x14ac:dyDescent="0.35">
      <c r="A221" s="187">
        <v>10514</v>
      </c>
      <c r="B221" s="187" t="s">
        <v>1194</v>
      </c>
      <c r="C221" t="s">
        <v>1030</v>
      </c>
      <c r="D221" t="s">
        <v>1157</v>
      </c>
      <c r="E221" s="13">
        <v>4</v>
      </c>
      <c r="F221" s="13"/>
    </row>
    <row r="222" spans="1:6" x14ac:dyDescent="0.35">
      <c r="A222" s="187">
        <v>10516</v>
      </c>
      <c r="B222" s="187" t="s">
        <v>1195</v>
      </c>
      <c r="C222" t="s">
        <v>1025</v>
      </c>
      <c r="D222" t="s">
        <v>1158</v>
      </c>
      <c r="E222" s="13">
        <v>5</v>
      </c>
      <c r="F222" s="13"/>
    </row>
    <row r="223" spans="1:6" x14ac:dyDescent="0.35">
      <c r="A223" s="187">
        <v>10517</v>
      </c>
      <c r="B223" s="187" t="s">
        <v>1196</v>
      </c>
      <c r="C223" t="s">
        <v>1030</v>
      </c>
      <c r="D223" t="s">
        <v>1157</v>
      </c>
      <c r="E223" s="13">
        <v>4</v>
      </c>
      <c r="F223" s="13"/>
    </row>
    <row r="224" spans="1:6" x14ac:dyDescent="0.35">
      <c r="A224" s="187">
        <v>10518</v>
      </c>
      <c r="B224" s="187" t="s">
        <v>1197</v>
      </c>
      <c r="C224" t="s">
        <v>1030</v>
      </c>
      <c r="D224" t="s">
        <v>1157</v>
      </c>
      <c r="E224" s="13">
        <v>4</v>
      </c>
      <c r="F224" s="13"/>
    </row>
    <row r="225" spans="1:6" x14ac:dyDescent="0.35">
      <c r="A225" s="187">
        <v>10519</v>
      </c>
      <c r="B225" s="187" t="s">
        <v>1198</v>
      </c>
      <c r="C225" t="s">
        <v>1030</v>
      </c>
      <c r="D225" t="s">
        <v>1157</v>
      </c>
      <c r="E225" s="13">
        <v>4</v>
      </c>
      <c r="F225" s="13"/>
    </row>
    <row r="226" spans="1:6" x14ac:dyDescent="0.35">
      <c r="A226" s="187">
        <v>10520</v>
      </c>
      <c r="B226" s="187" t="s">
        <v>1199</v>
      </c>
      <c r="C226" t="s">
        <v>1030</v>
      </c>
      <c r="D226" t="s">
        <v>1157</v>
      </c>
      <c r="E226" s="13">
        <v>4</v>
      </c>
      <c r="F226" s="13"/>
    </row>
    <row r="227" spans="1:6" x14ac:dyDescent="0.35">
      <c r="A227" s="187">
        <v>10521</v>
      </c>
      <c r="B227" s="187" t="s">
        <v>1199</v>
      </c>
      <c r="C227" t="s">
        <v>1030</v>
      </c>
      <c r="D227" t="s">
        <v>1157</v>
      </c>
      <c r="E227" s="13">
        <v>4</v>
      </c>
      <c r="F227" s="13"/>
    </row>
    <row r="228" spans="1:6" x14ac:dyDescent="0.35">
      <c r="A228" s="187">
        <v>10522</v>
      </c>
      <c r="B228" s="187" t="s">
        <v>1200</v>
      </c>
      <c r="C228" t="s">
        <v>1030</v>
      </c>
      <c r="D228" t="s">
        <v>1157</v>
      </c>
      <c r="E228" s="13">
        <v>4</v>
      </c>
      <c r="F228" s="13"/>
    </row>
    <row r="229" spans="1:6" x14ac:dyDescent="0.35">
      <c r="A229" s="187">
        <v>10523</v>
      </c>
      <c r="B229" s="187" t="s">
        <v>1201</v>
      </c>
      <c r="C229" t="s">
        <v>1030</v>
      </c>
      <c r="D229" t="s">
        <v>1157</v>
      </c>
      <c r="E229" s="13">
        <v>4</v>
      </c>
      <c r="F229" s="13"/>
    </row>
    <row r="230" spans="1:6" x14ac:dyDescent="0.35">
      <c r="A230" s="187">
        <v>10524</v>
      </c>
      <c r="B230" s="187" t="s">
        <v>1202</v>
      </c>
      <c r="C230" t="s">
        <v>1025</v>
      </c>
      <c r="D230" t="s">
        <v>1158</v>
      </c>
      <c r="E230" s="13">
        <v>5</v>
      </c>
      <c r="F230" s="13"/>
    </row>
    <row r="231" spans="1:6" x14ac:dyDescent="0.35">
      <c r="A231" s="187">
        <v>10526</v>
      </c>
      <c r="B231" s="187" t="s">
        <v>1203</v>
      </c>
      <c r="C231" t="s">
        <v>1030</v>
      </c>
      <c r="D231" t="s">
        <v>1157</v>
      </c>
      <c r="E231" s="13">
        <v>4</v>
      </c>
      <c r="F231" s="13"/>
    </row>
    <row r="232" spans="1:6" x14ac:dyDescent="0.35">
      <c r="A232" s="187">
        <v>10527</v>
      </c>
      <c r="B232" s="187" t="s">
        <v>1204</v>
      </c>
      <c r="C232" t="s">
        <v>1030</v>
      </c>
      <c r="D232" t="s">
        <v>1157</v>
      </c>
      <c r="E232" s="13">
        <v>4</v>
      </c>
      <c r="F232" s="13"/>
    </row>
    <row r="233" spans="1:6" x14ac:dyDescent="0.35">
      <c r="A233" s="187">
        <v>10528</v>
      </c>
      <c r="B233" s="187" t="s">
        <v>1205</v>
      </c>
      <c r="C233" t="s">
        <v>1030</v>
      </c>
      <c r="D233" t="s">
        <v>1157</v>
      </c>
      <c r="E233" s="13">
        <v>4</v>
      </c>
      <c r="F233" s="13"/>
    </row>
    <row r="234" spans="1:6" x14ac:dyDescent="0.35">
      <c r="A234" s="187">
        <v>10530</v>
      </c>
      <c r="B234" s="187" t="s">
        <v>1206</v>
      </c>
      <c r="C234" t="s">
        <v>1030</v>
      </c>
      <c r="D234" t="s">
        <v>1157</v>
      </c>
      <c r="E234" s="13">
        <v>4</v>
      </c>
      <c r="F234" s="13"/>
    </row>
    <row r="235" spans="1:6" x14ac:dyDescent="0.35">
      <c r="A235" s="187">
        <v>10532</v>
      </c>
      <c r="B235" s="187" t="s">
        <v>1207</v>
      </c>
      <c r="C235" t="s">
        <v>1030</v>
      </c>
      <c r="D235" t="s">
        <v>1157</v>
      </c>
      <c r="E235" s="13">
        <v>4</v>
      </c>
      <c r="F235" s="13"/>
    </row>
    <row r="236" spans="1:6" x14ac:dyDescent="0.35">
      <c r="A236" s="187">
        <v>10533</v>
      </c>
      <c r="B236" s="187" t="s">
        <v>1208</v>
      </c>
      <c r="C236" t="s">
        <v>1030</v>
      </c>
      <c r="D236" t="s">
        <v>1157</v>
      </c>
      <c r="E236" s="13">
        <v>4</v>
      </c>
      <c r="F236" s="13"/>
    </row>
    <row r="237" spans="1:6" x14ac:dyDescent="0.35">
      <c r="A237" s="187">
        <v>10535</v>
      </c>
      <c r="B237" s="187" t="s">
        <v>1209</v>
      </c>
      <c r="C237" t="s">
        <v>1030</v>
      </c>
      <c r="D237" t="s">
        <v>1157</v>
      </c>
      <c r="E237" s="13">
        <v>4</v>
      </c>
      <c r="F237" s="13"/>
    </row>
    <row r="238" spans="1:6" x14ac:dyDescent="0.35">
      <c r="A238" s="187">
        <v>10536</v>
      </c>
      <c r="B238" s="187" t="s">
        <v>1210</v>
      </c>
      <c r="C238" t="s">
        <v>1030</v>
      </c>
      <c r="D238" t="s">
        <v>1157</v>
      </c>
      <c r="E238" s="13">
        <v>4</v>
      </c>
      <c r="F238" s="13"/>
    </row>
    <row r="239" spans="1:6" x14ac:dyDescent="0.35">
      <c r="A239" s="187">
        <v>10537</v>
      </c>
      <c r="B239" s="187" t="s">
        <v>1211</v>
      </c>
      <c r="C239" t="s">
        <v>1025</v>
      </c>
      <c r="D239" t="s">
        <v>1158</v>
      </c>
      <c r="E239" s="13">
        <v>5</v>
      </c>
      <c r="F239" s="13"/>
    </row>
    <row r="240" spans="1:6" x14ac:dyDescent="0.35">
      <c r="A240" s="187">
        <v>10538</v>
      </c>
      <c r="B240" s="187" t="s">
        <v>1212</v>
      </c>
      <c r="C240" t="s">
        <v>1030</v>
      </c>
      <c r="D240" t="s">
        <v>1157</v>
      </c>
      <c r="E240" s="13">
        <v>4</v>
      </c>
      <c r="F240" s="13"/>
    </row>
    <row r="241" spans="1:6" x14ac:dyDescent="0.35">
      <c r="A241" s="187">
        <v>10540</v>
      </c>
      <c r="B241" s="187" t="s">
        <v>1213</v>
      </c>
      <c r="C241" t="s">
        <v>1030</v>
      </c>
      <c r="D241" t="s">
        <v>1157</v>
      </c>
      <c r="E241" s="13">
        <v>4</v>
      </c>
      <c r="F241" s="13"/>
    </row>
    <row r="242" spans="1:6" x14ac:dyDescent="0.35">
      <c r="A242" s="187">
        <v>10541</v>
      </c>
      <c r="B242" s="187" t="s">
        <v>1214</v>
      </c>
      <c r="C242" t="s">
        <v>1025</v>
      </c>
      <c r="D242" t="s">
        <v>1158</v>
      </c>
      <c r="E242" s="13">
        <v>5</v>
      </c>
      <c r="F242" s="13"/>
    </row>
    <row r="243" spans="1:6" x14ac:dyDescent="0.35">
      <c r="A243" s="187">
        <v>10542</v>
      </c>
      <c r="B243" s="187" t="s">
        <v>1215</v>
      </c>
      <c r="C243" t="s">
        <v>1025</v>
      </c>
      <c r="D243" t="s">
        <v>1158</v>
      </c>
      <c r="E243" s="13">
        <v>5</v>
      </c>
      <c r="F243" s="13"/>
    </row>
    <row r="244" spans="1:6" x14ac:dyDescent="0.35">
      <c r="A244" s="187">
        <v>10543</v>
      </c>
      <c r="B244" s="187" t="s">
        <v>1216</v>
      </c>
      <c r="C244" t="s">
        <v>1030</v>
      </c>
      <c r="D244" t="s">
        <v>1157</v>
      </c>
      <c r="E244" s="13">
        <v>4</v>
      </c>
      <c r="F244" s="13"/>
    </row>
    <row r="245" spans="1:6" x14ac:dyDescent="0.35">
      <c r="A245" s="187">
        <v>10545</v>
      </c>
      <c r="B245" s="187" t="s">
        <v>1217</v>
      </c>
      <c r="C245" t="s">
        <v>1030</v>
      </c>
      <c r="D245" t="s">
        <v>1157</v>
      </c>
      <c r="E245" s="13">
        <v>4</v>
      </c>
      <c r="F245" s="13"/>
    </row>
    <row r="246" spans="1:6" x14ac:dyDescent="0.35">
      <c r="A246" s="187">
        <v>10546</v>
      </c>
      <c r="B246" s="187" t="s">
        <v>1218</v>
      </c>
      <c r="C246" t="s">
        <v>1030</v>
      </c>
      <c r="D246" t="s">
        <v>1157</v>
      </c>
      <c r="E246" s="13">
        <v>4</v>
      </c>
      <c r="F246" s="13"/>
    </row>
    <row r="247" spans="1:6" x14ac:dyDescent="0.35">
      <c r="A247" s="187">
        <v>10547</v>
      </c>
      <c r="B247" s="187" t="s">
        <v>1219</v>
      </c>
      <c r="C247" t="s">
        <v>1030</v>
      </c>
      <c r="D247" t="s">
        <v>1157</v>
      </c>
      <c r="E247" s="13">
        <v>4</v>
      </c>
      <c r="F247" s="13"/>
    </row>
    <row r="248" spans="1:6" x14ac:dyDescent="0.35">
      <c r="A248" s="187">
        <v>10548</v>
      </c>
      <c r="B248" s="187" t="s">
        <v>1220</v>
      </c>
      <c r="C248" t="s">
        <v>1030</v>
      </c>
      <c r="D248" t="s">
        <v>1157</v>
      </c>
      <c r="E248" s="13">
        <v>4</v>
      </c>
      <c r="F248" s="13"/>
    </row>
    <row r="249" spans="1:6" x14ac:dyDescent="0.35">
      <c r="A249" s="187">
        <v>10549</v>
      </c>
      <c r="B249" s="187" t="s">
        <v>1221</v>
      </c>
      <c r="C249" t="s">
        <v>1030</v>
      </c>
      <c r="D249" t="s">
        <v>1157</v>
      </c>
      <c r="E249" s="13">
        <v>4</v>
      </c>
      <c r="F249" s="13"/>
    </row>
    <row r="250" spans="1:6" x14ac:dyDescent="0.35">
      <c r="A250" s="187">
        <v>10550</v>
      </c>
      <c r="B250" s="187" t="s">
        <v>1222</v>
      </c>
      <c r="C250" t="s">
        <v>1030</v>
      </c>
      <c r="D250" t="s">
        <v>1157</v>
      </c>
      <c r="E250" s="13">
        <v>4</v>
      </c>
      <c r="F250" s="13"/>
    </row>
    <row r="251" spans="1:6" x14ac:dyDescent="0.35">
      <c r="A251" s="187">
        <v>10551</v>
      </c>
      <c r="B251" s="187" t="s">
        <v>1222</v>
      </c>
      <c r="C251" t="s">
        <v>1030</v>
      </c>
      <c r="D251" t="s">
        <v>1157</v>
      </c>
      <c r="E251" s="13">
        <v>4</v>
      </c>
      <c r="F251" s="13"/>
    </row>
    <row r="252" spans="1:6" x14ac:dyDescent="0.35">
      <c r="A252" s="187">
        <v>10552</v>
      </c>
      <c r="B252" s="187" t="s">
        <v>1222</v>
      </c>
      <c r="C252" t="s">
        <v>1030</v>
      </c>
      <c r="D252" t="s">
        <v>1157</v>
      </c>
      <c r="E252" s="13">
        <v>4</v>
      </c>
      <c r="F252" s="13"/>
    </row>
    <row r="253" spans="1:6" x14ac:dyDescent="0.35">
      <c r="A253" s="187">
        <v>10553</v>
      </c>
      <c r="B253" s="187" t="s">
        <v>1222</v>
      </c>
      <c r="C253" t="s">
        <v>1030</v>
      </c>
      <c r="D253" t="s">
        <v>1157</v>
      </c>
      <c r="E253" s="13">
        <v>4</v>
      </c>
      <c r="F253" s="13"/>
    </row>
    <row r="254" spans="1:6" x14ac:dyDescent="0.35">
      <c r="A254" s="187">
        <v>10557</v>
      </c>
      <c r="B254" s="187" t="s">
        <v>1222</v>
      </c>
      <c r="C254" t="s">
        <v>1030</v>
      </c>
      <c r="D254" t="s">
        <v>1157</v>
      </c>
      <c r="E254" s="13">
        <v>4</v>
      </c>
      <c r="F254" s="13"/>
    </row>
    <row r="255" spans="1:6" x14ac:dyDescent="0.35">
      <c r="A255" s="187">
        <v>10558</v>
      </c>
      <c r="B255" s="187" t="s">
        <v>1222</v>
      </c>
      <c r="C255" t="s">
        <v>1030</v>
      </c>
      <c r="D255" t="s">
        <v>1157</v>
      </c>
      <c r="E255" s="13">
        <v>4</v>
      </c>
      <c r="F255" s="13"/>
    </row>
    <row r="256" spans="1:6" x14ac:dyDescent="0.35">
      <c r="A256" s="187">
        <v>10560</v>
      </c>
      <c r="B256" s="187" t="s">
        <v>1223</v>
      </c>
      <c r="C256" t="s">
        <v>1030</v>
      </c>
      <c r="D256" t="s">
        <v>1157</v>
      </c>
      <c r="E256" s="13">
        <v>4</v>
      </c>
      <c r="F256" s="13"/>
    </row>
    <row r="257" spans="1:6" x14ac:dyDescent="0.35">
      <c r="A257" s="187">
        <v>10562</v>
      </c>
      <c r="B257" s="187" t="s">
        <v>1224</v>
      </c>
      <c r="C257" t="s">
        <v>1030</v>
      </c>
      <c r="D257" t="s">
        <v>1157</v>
      </c>
      <c r="E257" s="13">
        <v>4</v>
      </c>
      <c r="F257" s="13"/>
    </row>
    <row r="258" spans="1:6" x14ac:dyDescent="0.35">
      <c r="A258" s="187">
        <v>10566</v>
      </c>
      <c r="B258" s="187" t="s">
        <v>1225</v>
      </c>
      <c r="C258" t="s">
        <v>1030</v>
      </c>
      <c r="D258" t="s">
        <v>1157</v>
      </c>
      <c r="E258" s="13">
        <v>4</v>
      </c>
      <c r="F258" s="13"/>
    </row>
    <row r="259" spans="1:6" x14ac:dyDescent="0.35">
      <c r="A259" s="187">
        <v>10567</v>
      </c>
      <c r="B259" s="187" t="s">
        <v>1226</v>
      </c>
      <c r="C259" t="s">
        <v>1030</v>
      </c>
      <c r="D259" t="s">
        <v>1157</v>
      </c>
      <c r="E259" s="13">
        <v>4</v>
      </c>
      <c r="F259" s="13"/>
    </row>
    <row r="260" spans="1:6" x14ac:dyDescent="0.35">
      <c r="A260" s="187">
        <v>10570</v>
      </c>
      <c r="B260" s="187" t="s">
        <v>1227</v>
      </c>
      <c r="C260" t="s">
        <v>1030</v>
      </c>
      <c r="D260" t="s">
        <v>1157</v>
      </c>
      <c r="E260" s="13">
        <v>4</v>
      </c>
      <c r="F260" s="13"/>
    </row>
    <row r="261" spans="1:6" x14ac:dyDescent="0.35">
      <c r="A261" s="187">
        <v>10571</v>
      </c>
      <c r="B261" s="187" t="s">
        <v>1227</v>
      </c>
      <c r="C261" t="s">
        <v>1030</v>
      </c>
      <c r="D261" t="s">
        <v>1157</v>
      </c>
      <c r="E261" s="13">
        <v>4</v>
      </c>
      <c r="F261" s="13"/>
    </row>
    <row r="262" spans="1:6" x14ac:dyDescent="0.35">
      <c r="A262" s="187">
        <v>10572</v>
      </c>
      <c r="B262" s="187" t="s">
        <v>1227</v>
      </c>
      <c r="C262" t="s">
        <v>1030</v>
      </c>
      <c r="D262" t="s">
        <v>1157</v>
      </c>
      <c r="E262" s="13">
        <v>4</v>
      </c>
      <c r="F262" s="13"/>
    </row>
    <row r="263" spans="1:6" x14ac:dyDescent="0.35">
      <c r="A263" s="187">
        <v>10573</v>
      </c>
      <c r="B263" s="187" t="s">
        <v>1228</v>
      </c>
      <c r="C263" t="s">
        <v>1030</v>
      </c>
      <c r="D263" t="s">
        <v>1157</v>
      </c>
      <c r="E263" s="13">
        <v>4</v>
      </c>
      <c r="F263" s="13"/>
    </row>
    <row r="264" spans="1:6" x14ac:dyDescent="0.35">
      <c r="A264" s="187">
        <v>10576</v>
      </c>
      <c r="B264" s="187" t="s">
        <v>1229</v>
      </c>
      <c r="C264" t="s">
        <v>1030</v>
      </c>
      <c r="D264" t="s">
        <v>1157</v>
      </c>
      <c r="E264" s="13">
        <v>4</v>
      </c>
      <c r="F264" s="13"/>
    </row>
    <row r="265" spans="1:6" x14ac:dyDescent="0.35">
      <c r="A265" s="187">
        <v>10577</v>
      </c>
      <c r="B265" s="187" t="s">
        <v>1230</v>
      </c>
      <c r="C265" t="s">
        <v>1030</v>
      </c>
      <c r="D265" t="s">
        <v>1157</v>
      </c>
      <c r="E265" s="13">
        <v>4</v>
      </c>
      <c r="F265" s="13"/>
    </row>
    <row r="266" spans="1:6" x14ac:dyDescent="0.35">
      <c r="A266" s="187">
        <v>10578</v>
      </c>
      <c r="B266" s="187" t="s">
        <v>1231</v>
      </c>
      <c r="C266" t="s">
        <v>1030</v>
      </c>
      <c r="D266" t="s">
        <v>1157</v>
      </c>
      <c r="E266" s="13">
        <v>4</v>
      </c>
      <c r="F266" s="13"/>
    </row>
    <row r="267" spans="1:6" x14ac:dyDescent="0.35">
      <c r="A267" s="187">
        <v>10579</v>
      </c>
      <c r="B267" s="187" t="s">
        <v>1232</v>
      </c>
      <c r="C267" t="s">
        <v>1025</v>
      </c>
      <c r="D267" t="s">
        <v>1158</v>
      </c>
      <c r="E267" s="13">
        <v>5</v>
      </c>
      <c r="F267" s="13"/>
    </row>
    <row r="268" spans="1:6" x14ac:dyDescent="0.35">
      <c r="A268" s="187">
        <v>10580</v>
      </c>
      <c r="B268" s="187" t="s">
        <v>1233</v>
      </c>
      <c r="C268" t="s">
        <v>1030</v>
      </c>
      <c r="D268" t="s">
        <v>1157</v>
      </c>
      <c r="E268" s="13">
        <v>4</v>
      </c>
      <c r="F268" s="13"/>
    </row>
    <row r="269" spans="1:6" x14ac:dyDescent="0.35">
      <c r="A269" s="187">
        <v>10583</v>
      </c>
      <c r="B269" s="187" t="s">
        <v>1234</v>
      </c>
      <c r="C269" t="s">
        <v>1030</v>
      </c>
      <c r="D269" t="s">
        <v>1157</v>
      </c>
      <c r="E269" s="13">
        <v>4</v>
      </c>
      <c r="F269" s="13"/>
    </row>
    <row r="270" spans="1:6" x14ac:dyDescent="0.35">
      <c r="A270" s="187">
        <v>10587</v>
      </c>
      <c r="B270" s="187" t="s">
        <v>1235</v>
      </c>
      <c r="C270" t="s">
        <v>1030</v>
      </c>
      <c r="D270" t="s">
        <v>1157</v>
      </c>
      <c r="E270" s="13">
        <v>4</v>
      </c>
      <c r="F270" s="13"/>
    </row>
    <row r="271" spans="1:6" x14ac:dyDescent="0.35">
      <c r="A271" s="187">
        <v>10588</v>
      </c>
      <c r="B271" s="187" t="s">
        <v>1236</v>
      </c>
      <c r="C271" t="s">
        <v>1030</v>
      </c>
      <c r="D271" t="s">
        <v>1157</v>
      </c>
      <c r="E271" s="13">
        <v>4</v>
      </c>
      <c r="F271" s="13"/>
    </row>
    <row r="272" spans="1:6" x14ac:dyDescent="0.35">
      <c r="A272" s="187">
        <v>10589</v>
      </c>
      <c r="B272" s="187" t="s">
        <v>1237</v>
      </c>
      <c r="C272" t="s">
        <v>1030</v>
      </c>
      <c r="D272" t="s">
        <v>1157</v>
      </c>
      <c r="E272" s="13">
        <v>4</v>
      </c>
      <c r="F272" s="13"/>
    </row>
    <row r="273" spans="1:6" x14ac:dyDescent="0.35">
      <c r="A273" s="187">
        <v>10590</v>
      </c>
      <c r="B273" s="187" t="s">
        <v>1238</v>
      </c>
      <c r="C273" t="s">
        <v>1030</v>
      </c>
      <c r="D273" t="s">
        <v>1157</v>
      </c>
      <c r="E273" s="13">
        <v>4</v>
      </c>
      <c r="F273" s="13"/>
    </row>
    <row r="274" spans="1:6" x14ac:dyDescent="0.35">
      <c r="A274" s="187">
        <v>10591</v>
      </c>
      <c r="B274" s="187" t="s">
        <v>1239</v>
      </c>
      <c r="C274" t="s">
        <v>1030</v>
      </c>
      <c r="D274" t="s">
        <v>1157</v>
      </c>
      <c r="E274" s="13">
        <v>4</v>
      </c>
      <c r="F274" s="13"/>
    </row>
    <row r="275" spans="1:6" x14ac:dyDescent="0.35">
      <c r="A275" s="187">
        <v>10594</v>
      </c>
      <c r="B275" s="187" t="s">
        <v>1240</v>
      </c>
      <c r="C275" t="s">
        <v>1030</v>
      </c>
      <c r="D275" t="s">
        <v>1157</v>
      </c>
      <c r="E275" s="13">
        <v>4</v>
      </c>
      <c r="F275" s="13"/>
    </row>
    <row r="276" spans="1:6" x14ac:dyDescent="0.35">
      <c r="A276" s="187">
        <v>10595</v>
      </c>
      <c r="B276" s="187" t="s">
        <v>1241</v>
      </c>
      <c r="C276" t="s">
        <v>1030</v>
      </c>
      <c r="D276" t="s">
        <v>1157</v>
      </c>
      <c r="E276" s="13">
        <v>4</v>
      </c>
      <c r="F276" s="13"/>
    </row>
    <row r="277" spans="1:6" x14ac:dyDescent="0.35">
      <c r="A277" s="187">
        <v>10596</v>
      </c>
      <c r="B277" s="187" t="s">
        <v>1242</v>
      </c>
      <c r="C277" t="s">
        <v>1030</v>
      </c>
      <c r="D277" t="s">
        <v>1157</v>
      </c>
      <c r="E277" s="13">
        <v>4</v>
      </c>
      <c r="F277" s="13"/>
    </row>
    <row r="278" spans="1:6" x14ac:dyDescent="0.35">
      <c r="A278" s="187">
        <v>10597</v>
      </c>
      <c r="B278" s="187" t="s">
        <v>1243</v>
      </c>
      <c r="C278" t="s">
        <v>1030</v>
      </c>
      <c r="D278" t="s">
        <v>1157</v>
      </c>
      <c r="E278" s="13">
        <v>4</v>
      </c>
      <c r="F278" s="13"/>
    </row>
    <row r="279" spans="1:6" x14ac:dyDescent="0.35">
      <c r="A279" s="187">
        <v>10598</v>
      </c>
      <c r="B279" s="187" t="s">
        <v>1244</v>
      </c>
      <c r="C279" t="s">
        <v>1030</v>
      </c>
      <c r="D279" t="s">
        <v>1157</v>
      </c>
      <c r="E279" s="13">
        <v>4</v>
      </c>
      <c r="F279" s="13"/>
    </row>
    <row r="280" spans="1:6" x14ac:dyDescent="0.35">
      <c r="A280" s="187">
        <v>10601</v>
      </c>
      <c r="B280" s="187" t="s">
        <v>1245</v>
      </c>
      <c r="C280" t="s">
        <v>1030</v>
      </c>
      <c r="D280" t="s">
        <v>1157</v>
      </c>
      <c r="E280" s="13">
        <v>4</v>
      </c>
      <c r="F280" s="13"/>
    </row>
    <row r="281" spans="1:6" x14ac:dyDescent="0.35">
      <c r="A281" s="187">
        <v>10602</v>
      </c>
      <c r="B281" s="187" t="s">
        <v>1245</v>
      </c>
      <c r="C281" t="s">
        <v>1030</v>
      </c>
      <c r="D281" t="s">
        <v>1157</v>
      </c>
      <c r="E281" s="13">
        <v>4</v>
      </c>
      <c r="F281" s="13"/>
    </row>
    <row r="282" spans="1:6" x14ac:dyDescent="0.35">
      <c r="A282" s="187">
        <v>10603</v>
      </c>
      <c r="B282" s="187" t="s">
        <v>1245</v>
      </c>
      <c r="C282" t="s">
        <v>1030</v>
      </c>
      <c r="D282" t="s">
        <v>1157</v>
      </c>
      <c r="E282" s="13">
        <v>4</v>
      </c>
      <c r="F282" s="13"/>
    </row>
    <row r="283" spans="1:6" x14ac:dyDescent="0.35">
      <c r="A283" s="187">
        <v>10604</v>
      </c>
      <c r="B283" s="187" t="s">
        <v>1246</v>
      </c>
      <c r="C283" t="s">
        <v>1030</v>
      </c>
      <c r="D283" t="s">
        <v>1157</v>
      </c>
      <c r="E283" s="13">
        <v>4</v>
      </c>
      <c r="F283" s="13"/>
    </row>
    <row r="284" spans="1:6" x14ac:dyDescent="0.35">
      <c r="A284" s="187">
        <v>10605</v>
      </c>
      <c r="B284" s="187" t="s">
        <v>1245</v>
      </c>
      <c r="C284" t="s">
        <v>1030</v>
      </c>
      <c r="D284" t="s">
        <v>1157</v>
      </c>
      <c r="E284" s="13">
        <v>4</v>
      </c>
      <c r="F284" s="13"/>
    </row>
    <row r="285" spans="1:6" x14ac:dyDescent="0.35">
      <c r="A285" s="187">
        <v>10606</v>
      </c>
      <c r="B285" s="187" t="s">
        <v>1245</v>
      </c>
      <c r="C285" t="s">
        <v>1030</v>
      </c>
      <c r="D285" t="s">
        <v>1157</v>
      </c>
      <c r="E285" s="13">
        <v>4</v>
      </c>
      <c r="F285" s="13"/>
    </row>
    <row r="286" spans="1:6" x14ac:dyDescent="0.35">
      <c r="A286" s="187">
        <v>10607</v>
      </c>
      <c r="B286" s="187" t="s">
        <v>1245</v>
      </c>
      <c r="C286" t="s">
        <v>1030</v>
      </c>
      <c r="D286" t="s">
        <v>1157</v>
      </c>
      <c r="E286" s="13">
        <v>4</v>
      </c>
      <c r="F286" s="13"/>
    </row>
    <row r="287" spans="1:6" x14ac:dyDescent="0.35">
      <c r="A287" s="187">
        <v>10610</v>
      </c>
      <c r="B287" s="187" t="s">
        <v>1245</v>
      </c>
      <c r="C287" t="s">
        <v>1030</v>
      </c>
      <c r="D287" t="s">
        <v>1157</v>
      </c>
      <c r="E287" s="13">
        <v>4</v>
      </c>
      <c r="F287" s="13"/>
    </row>
    <row r="288" spans="1:6" x14ac:dyDescent="0.35">
      <c r="A288" s="187">
        <v>10701</v>
      </c>
      <c r="B288" s="187" t="s">
        <v>1247</v>
      </c>
      <c r="C288" t="s">
        <v>1030</v>
      </c>
      <c r="D288" t="s">
        <v>1157</v>
      </c>
      <c r="E288" s="13">
        <v>4</v>
      </c>
      <c r="F288" s="13"/>
    </row>
    <row r="289" spans="1:6" x14ac:dyDescent="0.35">
      <c r="A289" s="187">
        <v>10702</v>
      </c>
      <c r="B289" s="187" t="s">
        <v>1247</v>
      </c>
      <c r="C289" t="s">
        <v>1030</v>
      </c>
      <c r="D289" t="s">
        <v>1157</v>
      </c>
      <c r="E289" s="13">
        <v>4</v>
      </c>
      <c r="F289" s="13"/>
    </row>
    <row r="290" spans="1:6" x14ac:dyDescent="0.35">
      <c r="A290" s="187">
        <v>10703</v>
      </c>
      <c r="B290" s="187" t="s">
        <v>1247</v>
      </c>
      <c r="C290" t="s">
        <v>1030</v>
      </c>
      <c r="D290" t="s">
        <v>1157</v>
      </c>
      <c r="E290" s="13">
        <v>4</v>
      </c>
      <c r="F290" s="13"/>
    </row>
    <row r="291" spans="1:6" x14ac:dyDescent="0.35">
      <c r="A291" s="187">
        <v>10704</v>
      </c>
      <c r="B291" s="187" t="s">
        <v>1247</v>
      </c>
      <c r="C291" t="s">
        <v>1030</v>
      </c>
      <c r="D291" t="s">
        <v>1157</v>
      </c>
      <c r="E291" s="13">
        <v>4</v>
      </c>
      <c r="F291" s="13"/>
    </row>
    <row r="292" spans="1:6" x14ac:dyDescent="0.35">
      <c r="A292" s="187">
        <v>10705</v>
      </c>
      <c r="B292" s="187" t="s">
        <v>1247</v>
      </c>
      <c r="C292" t="s">
        <v>1030</v>
      </c>
      <c r="D292" t="s">
        <v>1157</v>
      </c>
      <c r="E292" s="13">
        <v>4</v>
      </c>
      <c r="F292" s="13"/>
    </row>
    <row r="293" spans="1:6" x14ac:dyDescent="0.35">
      <c r="A293" s="187">
        <v>10706</v>
      </c>
      <c r="B293" s="187" t="s">
        <v>1248</v>
      </c>
      <c r="C293" t="s">
        <v>1030</v>
      </c>
      <c r="D293" t="s">
        <v>1157</v>
      </c>
      <c r="E293" s="13">
        <v>4</v>
      </c>
      <c r="F293" s="13"/>
    </row>
    <row r="294" spans="1:6" x14ac:dyDescent="0.35">
      <c r="A294" s="187">
        <v>10707</v>
      </c>
      <c r="B294" s="187" t="s">
        <v>1249</v>
      </c>
      <c r="C294" t="s">
        <v>1030</v>
      </c>
      <c r="D294" t="s">
        <v>1157</v>
      </c>
      <c r="E294" s="13">
        <v>4</v>
      </c>
      <c r="F294" s="13"/>
    </row>
    <row r="295" spans="1:6" x14ac:dyDescent="0.35">
      <c r="A295" s="187">
        <v>10708</v>
      </c>
      <c r="B295" s="187" t="s">
        <v>1250</v>
      </c>
      <c r="C295" t="s">
        <v>1030</v>
      </c>
      <c r="D295" t="s">
        <v>1157</v>
      </c>
      <c r="E295" s="13">
        <v>4</v>
      </c>
      <c r="F295" s="13"/>
    </row>
    <row r="296" spans="1:6" x14ac:dyDescent="0.35">
      <c r="A296" s="187">
        <v>10709</v>
      </c>
      <c r="B296" s="187" t="s">
        <v>1251</v>
      </c>
      <c r="C296" t="s">
        <v>1030</v>
      </c>
      <c r="D296" t="s">
        <v>1157</v>
      </c>
      <c r="E296" s="13">
        <v>4</v>
      </c>
      <c r="F296" s="13"/>
    </row>
    <row r="297" spans="1:6" x14ac:dyDescent="0.35">
      <c r="A297" s="187">
        <v>10710</v>
      </c>
      <c r="B297" s="187" t="s">
        <v>1247</v>
      </c>
      <c r="C297" t="s">
        <v>1030</v>
      </c>
      <c r="D297" t="s">
        <v>1157</v>
      </c>
      <c r="E297" s="13">
        <v>4</v>
      </c>
      <c r="F297" s="13"/>
    </row>
    <row r="298" spans="1:6" x14ac:dyDescent="0.35">
      <c r="A298" s="187">
        <v>10801</v>
      </c>
      <c r="B298" s="187" t="s">
        <v>1252</v>
      </c>
      <c r="C298" t="s">
        <v>1030</v>
      </c>
      <c r="D298" t="s">
        <v>1157</v>
      </c>
      <c r="E298" s="13">
        <v>4</v>
      </c>
      <c r="F298" s="13"/>
    </row>
    <row r="299" spans="1:6" x14ac:dyDescent="0.35">
      <c r="A299" s="187">
        <v>10802</v>
      </c>
      <c r="B299" s="187" t="s">
        <v>1252</v>
      </c>
      <c r="C299" t="s">
        <v>1030</v>
      </c>
      <c r="D299" t="s">
        <v>1157</v>
      </c>
      <c r="E299" s="13">
        <v>4</v>
      </c>
      <c r="F299" s="13"/>
    </row>
    <row r="300" spans="1:6" x14ac:dyDescent="0.35">
      <c r="A300" s="187">
        <v>10803</v>
      </c>
      <c r="B300" s="187" t="s">
        <v>1253</v>
      </c>
      <c r="C300" t="s">
        <v>1030</v>
      </c>
      <c r="D300" t="s">
        <v>1157</v>
      </c>
      <c r="E300" s="13">
        <v>4</v>
      </c>
      <c r="F300" s="13"/>
    </row>
    <row r="301" spans="1:6" x14ac:dyDescent="0.35">
      <c r="A301" s="187">
        <v>10804</v>
      </c>
      <c r="B301" s="187" t="s">
        <v>1252</v>
      </c>
      <c r="C301" t="s">
        <v>1030</v>
      </c>
      <c r="D301" t="s">
        <v>1157</v>
      </c>
      <c r="E301" s="13">
        <v>4</v>
      </c>
      <c r="F301" s="13"/>
    </row>
    <row r="302" spans="1:6" x14ac:dyDescent="0.35">
      <c r="A302" s="187">
        <v>10805</v>
      </c>
      <c r="B302" s="187" t="s">
        <v>1252</v>
      </c>
      <c r="C302" t="s">
        <v>1030</v>
      </c>
      <c r="D302" t="s">
        <v>1157</v>
      </c>
      <c r="E302" s="13">
        <v>4</v>
      </c>
      <c r="F302" s="13"/>
    </row>
    <row r="303" spans="1:6" x14ac:dyDescent="0.35">
      <c r="A303" s="187">
        <v>10901</v>
      </c>
      <c r="B303" s="187" t="s">
        <v>1254</v>
      </c>
      <c r="C303" t="s">
        <v>1030</v>
      </c>
      <c r="D303" t="s">
        <v>1159</v>
      </c>
      <c r="E303" s="13">
        <v>5</v>
      </c>
      <c r="F303" s="13"/>
    </row>
    <row r="304" spans="1:6" x14ac:dyDescent="0.35">
      <c r="A304" s="187">
        <v>10910</v>
      </c>
      <c r="B304" s="187" t="s">
        <v>1255</v>
      </c>
      <c r="C304" t="s">
        <v>1025</v>
      </c>
      <c r="D304" t="s">
        <v>1160</v>
      </c>
      <c r="E304" s="13">
        <v>5</v>
      </c>
      <c r="F304" s="13"/>
    </row>
    <row r="305" spans="1:6" x14ac:dyDescent="0.35">
      <c r="A305" s="187">
        <v>10911</v>
      </c>
      <c r="B305" s="187" t="s">
        <v>1256</v>
      </c>
      <c r="C305" t="s">
        <v>1025</v>
      </c>
      <c r="D305" t="s">
        <v>1159</v>
      </c>
      <c r="E305" s="13">
        <v>5</v>
      </c>
      <c r="F305" s="13"/>
    </row>
    <row r="306" spans="1:6" x14ac:dyDescent="0.35">
      <c r="A306" s="187">
        <v>10912</v>
      </c>
      <c r="B306" s="187" t="s">
        <v>1257</v>
      </c>
      <c r="C306" t="s">
        <v>1025</v>
      </c>
      <c r="D306" t="s">
        <v>1160</v>
      </c>
      <c r="E306" s="13">
        <v>5</v>
      </c>
      <c r="F306" s="13"/>
    </row>
    <row r="307" spans="1:6" x14ac:dyDescent="0.35">
      <c r="A307" s="187">
        <v>10913</v>
      </c>
      <c r="B307" s="187" t="s">
        <v>1258</v>
      </c>
      <c r="C307" t="s">
        <v>1030</v>
      </c>
      <c r="D307" t="s">
        <v>1159</v>
      </c>
      <c r="E307" s="13">
        <v>5</v>
      </c>
      <c r="F307" s="13"/>
    </row>
    <row r="308" spans="1:6" x14ac:dyDescent="0.35">
      <c r="A308" s="187">
        <v>10914</v>
      </c>
      <c r="B308" s="187" t="s">
        <v>1259</v>
      </c>
      <c r="C308" t="s">
        <v>1025</v>
      </c>
      <c r="D308" t="s">
        <v>1160</v>
      </c>
      <c r="E308" s="13">
        <v>5</v>
      </c>
      <c r="F308" s="13"/>
    </row>
    <row r="309" spans="1:6" x14ac:dyDescent="0.35">
      <c r="A309" s="187">
        <v>10915</v>
      </c>
      <c r="B309" s="187" t="s">
        <v>1260</v>
      </c>
      <c r="C309" t="s">
        <v>1025</v>
      </c>
      <c r="D309" t="s">
        <v>1160</v>
      </c>
      <c r="E309" s="13">
        <v>5</v>
      </c>
      <c r="F309" s="13"/>
    </row>
    <row r="310" spans="1:6" x14ac:dyDescent="0.35">
      <c r="A310" s="187">
        <v>10916</v>
      </c>
      <c r="B310" s="187" t="s">
        <v>1261</v>
      </c>
      <c r="C310" t="s">
        <v>1025</v>
      </c>
      <c r="D310" t="s">
        <v>1160</v>
      </c>
      <c r="E310" s="13">
        <v>5</v>
      </c>
      <c r="F310" s="13"/>
    </row>
    <row r="311" spans="1:6" x14ac:dyDescent="0.35">
      <c r="A311" s="187">
        <v>10917</v>
      </c>
      <c r="B311" s="187" t="s">
        <v>1262</v>
      </c>
      <c r="C311" t="s">
        <v>1025</v>
      </c>
      <c r="D311" t="s">
        <v>1160</v>
      </c>
      <c r="E311" s="13">
        <v>5</v>
      </c>
      <c r="F311" s="13"/>
    </row>
    <row r="312" spans="1:6" x14ac:dyDescent="0.35">
      <c r="A312" s="187">
        <v>10918</v>
      </c>
      <c r="B312" s="187" t="s">
        <v>1263</v>
      </c>
      <c r="C312" t="s">
        <v>1025</v>
      </c>
      <c r="D312" t="s">
        <v>1160</v>
      </c>
      <c r="E312" s="13">
        <v>5</v>
      </c>
      <c r="F312" s="13"/>
    </row>
    <row r="313" spans="1:6" x14ac:dyDescent="0.35">
      <c r="A313" s="187">
        <v>10919</v>
      </c>
      <c r="B313" s="187" t="s">
        <v>1264</v>
      </c>
      <c r="C313" t="s">
        <v>1025</v>
      </c>
      <c r="D313" t="s">
        <v>1160</v>
      </c>
      <c r="E313" s="13">
        <v>5</v>
      </c>
      <c r="F313" s="13"/>
    </row>
    <row r="314" spans="1:6" x14ac:dyDescent="0.35">
      <c r="A314" s="187">
        <v>10920</v>
      </c>
      <c r="B314" s="187" t="s">
        <v>1265</v>
      </c>
      <c r="C314" t="s">
        <v>1030</v>
      </c>
      <c r="D314" t="s">
        <v>1159</v>
      </c>
      <c r="E314" s="13">
        <v>5</v>
      </c>
      <c r="F314" s="13"/>
    </row>
    <row r="315" spans="1:6" x14ac:dyDescent="0.35">
      <c r="A315" s="187">
        <v>10921</v>
      </c>
      <c r="B315" s="187" t="s">
        <v>1266</v>
      </c>
      <c r="C315" t="s">
        <v>1025</v>
      </c>
      <c r="D315" t="s">
        <v>1160</v>
      </c>
      <c r="E315" s="13">
        <v>5</v>
      </c>
      <c r="F315" s="13"/>
    </row>
    <row r="316" spans="1:6" x14ac:dyDescent="0.35">
      <c r="A316" s="187">
        <v>10922</v>
      </c>
      <c r="B316" s="187" t="s">
        <v>1267</v>
      </c>
      <c r="C316" t="s">
        <v>1025</v>
      </c>
      <c r="D316" t="s">
        <v>1160</v>
      </c>
      <c r="E316" s="13">
        <v>5</v>
      </c>
      <c r="F316" s="13"/>
    </row>
    <row r="317" spans="1:6" x14ac:dyDescent="0.35">
      <c r="A317" s="187">
        <v>10923</v>
      </c>
      <c r="B317" s="187" t="s">
        <v>1268</v>
      </c>
      <c r="C317" t="s">
        <v>1030</v>
      </c>
      <c r="D317" t="s">
        <v>1159</v>
      </c>
      <c r="E317" s="13">
        <v>5</v>
      </c>
      <c r="F317" s="13"/>
    </row>
    <row r="318" spans="1:6" x14ac:dyDescent="0.35">
      <c r="A318" s="187">
        <v>10924</v>
      </c>
      <c r="B318" s="187" t="s">
        <v>1269</v>
      </c>
      <c r="C318" t="s">
        <v>1025</v>
      </c>
      <c r="D318" t="s">
        <v>1160</v>
      </c>
      <c r="E318" s="13">
        <v>5</v>
      </c>
      <c r="F318" s="13"/>
    </row>
    <row r="319" spans="1:6" x14ac:dyDescent="0.35">
      <c r="A319" s="187">
        <v>10925</v>
      </c>
      <c r="B319" s="187" t="s">
        <v>1270</v>
      </c>
      <c r="C319" t="s">
        <v>1025</v>
      </c>
      <c r="D319" t="s">
        <v>1160</v>
      </c>
      <c r="E319" s="13">
        <v>5</v>
      </c>
      <c r="F319" s="13"/>
    </row>
    <row r="320" spans="1:6" x14ac:dyDescent="0.35">
      <c r="A320" s="187">
        <v>10926</v>
      </c>
      <c r="B320" s="187" t="s">
        <v>1271</v>
      </c>
      <c r="C320" t="s">
        <v>1025</v>
      </c>
      <c r="D320" t="s">
        <v>1160</v>
      </c>
      <c r="E320" s="13">
        <v>5</v>
      </c>
      <c r="F320" s="13"/>
    </row>
    <row r="321" spans="1:6" x14ac:dyDescent="0.35">
      <c r="A321" s="187">
        <v>10927</v>
      </c>
      <c r="B321" s="187" t="s">
        <v>1272</v>
      </c>
      <c r="C321" t="s">
        <v>1030</v>
      </c>
      <c r="D321" t="s">
        <v>1159</v>
      </c>
      <c r="E321" s="13">
        <v>5</v>
      </c>
      <c r="F321" s="13"/>
    </row>
    <row r="322" spans="1:6" x14ac:dyDescent="0.35">
      <c r="A322" s="187">
        <v>10928</v>
      </c>
      <c r="B322" s="187" t="s">
        <v>1273</v>
      </c>
      <c r="C322" t="s">
        <v>1025</v>
      </c>
      <c r="D322" t="s">
        <v>1160</v>
      </c>
      <c r="E322" s="13">
        <v>5</v>
      </c>
      <c r="F322" s="13"/>
    </row>
    <row r="323" spans="1:6" x14ac:dyDescent="0.35">
      <c r="A323" s="187">
        <v>10930</v>
      </c>
      <c r="B323" s="187" t="s">
        <v>1274</v>
      </c>
      <c r="C323" t="s">
        <v>1025</v>
      </c>
      <c r="D323" t="s">
        <v>1160</v>
      </c>
      <c r="E323" s="13">
        <v>5</v>
      </c>
      <c r="F323" s="13"/>
    </row>
    <row r="324" spans="1:6" x14ac:dyDescent="0.35">
      <c r="A324" s="187">
        <v>10931</v>
      </c>
      <c r="B324" s="187" t="s">
        <v>1275</v>
      </c>
      <c r="C324" t="s">
        <v>1030</v>
      </c>
      <c r="D324" t="s">
        <v>1159</v>
      </c>
      <c r="E324" s="13">
        <v>5</v>
      </c>
      <c r="F324" s="13"/>
    </row>
    <row r="325" spans="1:6" x14ac:dyDescent="0.35">
      <c r="A325" s="187">
        <v>10932</v>
      </c>
      <c r="B325" s="187" t="s">
        <v>1276</v>
      </c>
      <c r="C325" t="s">
        <v>1025</v>
      </c>
      <c r="D325" t="s">
        <v>1160</v>
      </c>
      <c r="E325" s="13">
        <v>5</v>
      </c>
      <c r="F325" s="13"/>
    </row>
    <row r="326" spans="1:6" x14ac:dyDescent="0.35">
      <c r="A326" s="187">
        <v>10933</v>
      </c>
      <c r="B326" s="187" t="s">
        <v>1277</v>
      </c>
      <c r="C326" t="s">
        <v>1025</v>
      </c>
      <c r="D326" t="s">
        <v>1160</v>
      </c>
      <c r="E326" s="13">
        <v>5</v>
      </c>
      <c r="F326" s="13"/>
    </row>
    <row r="327" spans="1:6" x14ac:dyDescent="0.35">
      <c r="A327" s="187">
        <v>10940</v>
      </c>
      <c r="B327" s="187" t="s">
        <v>1278</v>
      </c>
      <c r="C327" t="s">
        <v>1025</v>
      </c>
      <c r="D327" t="s">
        <v>1160</v>
      </c>
      <c r="E327" s="13">
        <v>5</v>
      </c>
      <c r="F327" s="13"/>
    </row>
    <row r="328" spans="1:6" x14ac:dyDescent="0.35">
      <c r="A328" s="187">
        <v>10941</v>
      </c>
      <c r="B328" s="187" t="s">
        <v>1278</v>
      </c>
      <c r="C328" t="s">
        <v>1025</v>
      </c>
      <c r="D328" t="s">
        <v>1160</v>
      </c>
      <c r="E328" s="13">
        <v>5</v>
      </c>
      <c r="F328" s="13"/>
    </row>
    <row r="329" spans="1:6" x14ac:dyDescent="0.35">
      <c r="A329" s="187">
        <v>10943</v>
      </c>
      <c r="B329" s="187" t="s">
        <v>1278</v>
      </c>
      <c r="C329" t="s">
        <v>1025</v>
      </c>
      <c r="D329" t="s">
        <v>1160</v>
      </c>
      <c r="E329" s="13">
        <v>5</v>
      </c>
      <c r="F329" s="13"/>
    </row>
    <row r="330" spans="1:6" x14ac:dyDescent="0.35">
      <c r="A330" s="187">
        <v>10949</v>
      </c>
      <c r="B330" s="187" t="s">
        <v>1026</v>
      </c>
      <c r="C330" t="s">
        <v>1025</v>
      </c>
      <c r="D330" t="s">
        <v>1160</v>
      </c>
      <c r="E330" s="13">
        <v>5</v>
      </c>
      <c r="F330" s="13"/>
    </row>
    <row r="331" spans="1:6" x14ac:dyDescent="0.35">
      <c r="A331" s="187">
        <v>10950</v>
      </c>
      <c r="B331" s="187" t="s">
        <v>1026</v>
      </c>
      <c r="C331" t="s">
        <v>1025</v>
      </c>
      <c r="D331" t="s">
        <v>1160</v>
      </c>
      <c r="E331" s="13">
        <v>5</v>
      </c>
      <c r="F331" s="13"/>
    </row>
    <row r="332" spans="1:6" x14ac:dyDescent="0.35">
      <c r="A332" s="187">
        <v>10952</v>
      </c>
      <c r="B332" s="187" t="s">
        <v>1279</v>
      </c>
      <c r="C332" t="s">
        <v>1030</v>
      </c>
      <c r="D332" t="s">
        <v>1159</v>
      </c>
      <c r="E332" s="13">
        <v>5</v>
      </c>
      <c r="F332" s="13"/>
    </row>
    <row r="333" spans="1:6" x14ac:dyDescent="0.35">
      <c r="A333" s="187">
        <v>10953</v>
      </c>
      <c r="B333" s="187" t="s">
        <v>1280</v>
      </c>
      <c r="C333" t="s">
        <v>1025</v>
      </c>
      <c r="D333" t="s">
        <v>1160</v>
      </c>
      <c r="E333" s="13">
        <v>5</v>
      </c>
      <c r="F333" s="13"/>
    </row>
    <row r="334" spans="1:6" x14ac:dyDescent="0.35">
      <c r="A334" s="187">
        <v>10954</v>
      </c>
      <c r="B334" s="187" t="s">
        <v>1281</v>
      </c>
      <c r="C334" t="s">
        <v>1030</v>
      </c>
      <c r="D334" t="s">
        <v>1159</v>
      </c>
      <c r="E334" s="13">
        <v>5</v>
      </c>
      <c r="F334" s="13"/>
    </row>
    <row r="335" spans="1:6" x14ac:dyDescent="0.35">
      <c r="A335" s="187">
        <v>10956</v>
      </c>
      <c r="B335" s="187" t="s">
        <v>1282</v>
      </c>
      <c r="C335" t="s">
        <v>1030</v>
      </c>
      <c r="D335" t="s">
        <v>1159</v>
      </c>
      <c r="E335" s="13">
        <v>5</v>
      </c>
      <c r="F335" s="13"/>
    </row>
    <row r="336" spans="1:6" x14ac:dyDescent="0.35">
      <c r="A336" s="187">
        <v>10958</v>
      </c>
      <c r="B336" s="187" t="s">
        <v>1283</v>
      </c>
      <c r="C336" t="s">
        <v>1025</v>
      </c>
      <c r="D336" t="s">
        <v>1160</v>
      </c>
      <c r="E336" s="13">
        <v>5</v>
      </c>
      <c r="F336" s="13"/>
    </row>
    <row r="337" spans="1:6" x14ac:dyDescent="0.35">
      <c r="A337" s="187">
        <v>10959</v>
      </c>
      <c r="B337" s="187" t="s">
        <v>1284</v>
      </c>
      <c r="C337" t="s">
        <v>1025</v>
      </c>
      <c r="D337" t="s">
        <v>1160</v>
      </c>
      <c r="E337" s="13">
        <v>5</v>
      </c>
      <c r="F337" s="13"/>
    </row>
    <row r="338" spans="1:6" x14ac:dyDescent="0.35">
      <c r="A338" s="187">
        <v>10960</v>
      </c>
      <c r="B338" s="187" t="s">
        <v>1285</v>
      </c>
      <c r="C338" t="s">
        <v>1030</v>
      </c>
      <c r="D338" t="s">
        <v>1159</v>
      </c>
      <c r="E338" s="13">
        <v>5</v>
      </c>
      <c r="F338" s="13"/>
    </row>
    <row r="339" spans="1:6" x14ac:dyDescent="0.35">
      <c r="A339" s="187">
        <v>10962</v>
      </c>
      <c r="B339" s="187" t="s">
        <v>1286</v>
      </c>
      <c r="C339" t="s">
        <v>1030</v>
      </c>
      <c r="D339" t="s">
        <v>1159</v>
      </c>
      <c r="E339" s="13">
        <v>5</v>
      </c>
      <c r="F339" s="13"/>
    </row>
    <row r="340" spans="1:6" x14ac:dyDescent="0.35">
      <c r="A340" s="187">
        <v>10963</v>
      </c>
      <c r="B340" s="187" t="s">
        <v>1287</v>
      </c>
      <c r="C340" t="s">
        <v>1025</v>
      </c>
      <c r="D340" t="s">
        <v>1160</v>
      </c>
      <c r="E340" s="13">
        <v>5</v>
      </c>
      <c r="F340" s="13"/>
    </row>
    <row r="341" spans="1:6" x14ac:dyDescent="0.35">
      <c r="A341" s="187">
        <v>10964</v>
      </c>
      <c r="B341" s="187" t="s">
        <v>1288</v>
      </c>
      <c r="C341" t="s">
        <v>1030</v>
      </c>
      <c r="D341" t="s">
        <v>1159</v>
      </c>
      <c r="E341" s="13">
        <v>5</v>
      </c>
      <c r="F341" s="13"/>
    </row>
    <row r="342" spans="1:6" x14ac:dyDescent="0.35">
      <c r="A342" s="187">
        <v>10965</v>
      </c>
      <c r="B342" s="187" t="s">
        <v>1289</v>
      </c>
      <c r="C342" t="s">
        <v>1030</v>
      </c>
      <c r="D342" t="s">
        <v>1159</v>
      </c>
      <c r="E342" s="13">
        <v>5</v>
      </c>
      <c r="F342" s="13"/>
    </row>
    <row r="343" spans="1:6" x14ac:dyDescent="0.35">
      <c r="A343" s="187">
        <v>10968</v>
      </c>
      <c r="B343" s="187" t="s">
        <v>1290</v>
      </c>
      <c r="C343" t="s">
        <v>1030</v>
      </c>
      <c r="D343" t="s">
        <v>1159</v>
      </c>
      <c r="E343" s="13">
        <v>5</v>
      </c>
      <c r="F343" s="13"/>
    </row>
    <row r="344" spans="1:6" x14ac:dyDescent="0.35">
      <c r="A344" s="187">
        <v>10969</v>
      </c>
      <c r="B344" s="187" t="s">
        <v>1291</v>
      </c>
      <c r="C344" t="s">
        <v>1025</v>
      </c>
      <c r="D344" t="s">
        <v>1160</v>
      </c>
      <c r="E344" s="13">
        <v>5</v>
      </c>
      <c r="F344" s="13"/>
    </row>
    <row r="345" spans="1:6" x14ac:dyDescent="0.35">
      <c r="A345" s="187">
        <v>10970</v>
      </c>
      <c r="B345" s="187" t="s">
        <v>1292</v>
      </c>
      <c r="C345" t="s">
        <v>1030</v>
      </c>
      <c r="D345" t="s">
        <v>1159</v>
      </c>
      <c r="E345" s="13">
        <v>5</v>
      </c>
      <c r="F345" s="13"/>
    </row>
    <row r="346" spans="1:6" x14ac:dyDescent="0.35">
      <c r="A346" s="187">
        <v>10973</v>
      </c>
      <c r="B346" s="187" t="s">
        <v>1293</v>
      </c>
      <c r="C346" t="s">
        <v>1025</v>
      </c>
      <c r="D346" t="s">
        <v>1160</v>
      </c>
      <c r="E346" s="13">
        <v>5</v>
      </c>
      <c r="F346" s="13"/>
    </row>
    <row r="347" spans="1:6" x14ac:dyDescent="0.35">
      <c r="A347" s="187">
        <v>10974</v>
      </c>
      <c r="B347" s="187" t="s">
        <v>1294</v>
      </c>
      <c r="C347" t="s">
        <v>1030</v>
      </c>
      <c r="D347" t="s">
        <v>1159</v>
      </c>
      <c r="E347" s="13">
        <v>5</v>
      </c>
      <c r="F347" s="13"/>
    </row>
    <row r="348" spans="1:6" x14ac:dyDescent="0.35">
      <c r="A348" s="187">
        <v>10975</v>
      </c>
      <c r="B348" s="187" t="s">
        <v>1295</v>
      </c>
      <c r="C348" t="s">
        <v>1025</v>
      </c>
      <c r="D348" t="s">
        <v>1160</v>
      </c>
      <c r="E348" s="13">
        <v>5</v>
      </c>
      <c r="F348" s="13"/>
    </row>
    <row r="349" spans="1:6" x14ac:dyDescent="0.35">
      <c r="A349" s="187">
        <v>10976</v>
      </c>
      <c r="B349" s="187" t="s">
        <v>1296</v>
      </c>
      <c r="C349" t="s">
        <v>1030</v>
      </c>
      <c r="D349" t="s">
        <v>1159</v>
      </c>
      <c r="E349" s="13">
        <v>5</v>
      </c>
      <c r="F349" s="13"/>
    </row>
    <row r="350" spans="1:6" x14ac:dyDescent="0.35">
      <c r="A350" s="187">
        <v>10977</v>
      </c>
      <c r="B350" s="187" t="s">
        <v>1297</v>
      </c>
      <c r="C350" t="s">
        <v>1030</v>
      </c>
      <c r="D350" t="s">
        <v>1159</v>
      </c>
      <c r="E350" s="13">
        <v>5</v>
      </c>
      <c r="F350" s="13"/>
    </row>
    <row r="351" spans="1:6" x14ac:dyDescent="0.35">
      <c r="A351" s="187">
        <v>10979</v>
      </c>
      <c r="B351" s="187" t="s">
        <v>1298</v>
      </c>
      <c r="C351" t="s">
        <v>1025</v>
      </c>
      <c r="D351" t="s">
        <v>1160</v>
      </c>
      <c r="E351" s="13">
        <v>5</v>
      </c>
      <c r="F351" s="13"/>
    </row>
    <row r="352" spans="1:6" x14ac:dyDescent="0.35">
      <c r="A352" s="187">
        <v>10980</v>
      </c>
      <c r="B352" s="187" t="s">
        <v>1299</v>
      </c>
      <c r="C352" t="s">
        <v>1030</v>
      </c>
      <c r="D352" t="s">
        <v>1159</v>
      </c>
      <c r="E352" s="13">
        <v>5</v>
      </c>
      <c r="F352" s="13"/>
    </row>
    <row r="353" spans="1:6" x14ac:dyDescent="0.35">
      <c r="A353" s="187">
        <v>10981</v>
      </c>
      <c r="B353" s="187" t="s">
        <v>1300</v>
      </c>
      <c r="C353" t="s">
        <v>1025</v>
      </c>
      <c r="D353" t="s">
        <v>1160</v>
      </c>
      <c r="E353" s="13">
        <v>5</v>
      </c>
      <c r="F353" s="13"/>
    </row>
    <row r="354" spans="1:6" x14ac:dyDescent="0.35">
      <c r="A354" s="187">
        <v>10982</v>
      </c>
      <c r="B354" s="187" t="s">
        <v>1301</v>
      </c>
      <c r="C354" t="s">
        <v>1030</v>
      </c>
      <c r="D354" t="s">
        <v>1159</v>
      </c>
      <c r="E354" s="13">
        <v>5</v>
      </c>
      <c r="F354" s="13"/>
    </row>
    <row r="355" spans="1:6" x14ac:dyDescent="0.35">
      <c r="A355" s="187">
        <v>10983</v>
      </c>
      <c r="B355" s="187" t="s">
        <v>1302</v>
      </c>
      <c r="C355" t="s">
        <v>1030</v>
      </c>
      <c r="D355" t="s">
        <v>1159</v>
      </c>
      <c r="E355" s="13">
        <v>5</v>
      </c>
      <c r="F355" s="13"/>
    </row>
    <row r="356" spans="1:6" x14ac:dyDescent="0.35">
      <c r="A356" s="187">
        <v>10984</v>
      </c>
      <c r="B356" s="187" t="s">
        <v>1303</v>
      </c>
      <c r="C356" t="s">
        <v>1030</v>
      </c>
      <c r="D356" t="s">
        <v>1159</v>
      </c>
      <c r="E356" s="13">
        <v>5</v>
      </c>
      <c r="F356" s="13"/>
    </row>
    <row r="357" spans="1:6" x14ac:dyDescent="0.35">
      <c r="A357" s="187">
        <v>10985</v>
      </c>
      <c r="B357" s="187" t="s">
        <v>1304</v>
      </c>
      <c r="C357" t="s">
        <v>1025</v>
      </c>
      <c r="D357" t="s">
        <v>1160</v>
      </c>
      <c r="E357" s="13">
        <v>5</v>
      </c>
      <c r="F357" s="13"/>
    </row>
    <row r="358" spans="1:6" x14ac:dyDescent="0.35">
      <c r="A358" s="187">
        <v>10986</v>
      </c>
      <c r="B358" s="187" t="s">
        <v>1305</v>
      </c>
      <c r="C358" t="s">
        <v>1030</v>
      </c>
      <c r="D358" t="s">
        <v>1159</v>
      </c>
      <c r="E358" s="13">
        <v>5</v>
      </c>
      <c r="F358" s="13"/>
    </row>
    <row r="359" spans="1:6" x14ac:dyDescent="0.35">
      <c r="A359" s="187">
        <v>10987</v>
      </c>
      <c r="B359" s="187" t="s">
        <v>1306</v>
      </c>
      <c r="C359" t="s">
        <v>1025</v>
      </c>
      <c r="D359" t="s">
        <v>1160</v>
      </c>
      <c r="E359" s="13">
        <v>5</v>
      </c>
      <c r="F359" s="13"/>
    </row>
    <row r="360" spans="1:6" x14ac:dyDescent="0.35">
      <c r="A360" s="187">
        <v>10988</v>
      </c>
      <c r="B360" s="187" t="s">
        <v>1307</v>
      </c>
      <c r="C360" t="s">
        <v>1025</v>
      </c>
      <c r="D360" t="s">
        <v>1160</v>
      </c>
      <c r="E360" s="13">
        <v>5</v>
      </c>
      <c r="F360" s="13"/>
    </row>
    <row r="361" spans="1:6" x14ac:dyDescent="0.35">
      <c r="A361" s="187">
        <v>10989</v>
      </c>
      <c r="B361" s="187" t="s">
        <v>1308</v>
      </c>
      <c r="C361" t="s">
        <v>1030</v>
      </c>
      <c r="D361" t="s">
        <v>1159</v>
      </c>
      <c r="E361" s="13">
        <v>5</v>
      </c>
      <c r="F361" s="13"/>
    </row>
    <row r="362" spans="1:6" x14ac:dyDescent="0.35">
      <c r="A362" s="187">
        <v>10990</v>
      </c>
      <c r="B362" s="187" t="s">
        <v>1309</v>
      </c>
      <c r="C362" t="s">
        <v>1025</v>
      </c>
      <c r="D362" t="s">
        <v>1160</v>
      </c>
      <c r="E362" s="13">
        <v>5</v>
      </c>
      <c r="F362" s="13"/>
    </row>
    <row r="363" spans="1:6" x14ac:dyDescent="0.35">
      <c r="A363" s="187">
        <v>10992</v>
      </c>
      <c r="B363" s="187" t="s">
        <v>1310</v>
      </c>
      <c r="C363" t="s">
        <v>1025</v>
      </c>
      <c r="D363" t="s">
        <v>1160</v>
      </c>
      <c r="E363" s="13">
        <v>5</v>
      </c>
      <c r="F363" s="13"/>
    </row>
    <row r="364" spans="1:6" x14ac:dyDescent="0.35">
      <c r="A364" s="187">
        <v>10993</v>
      </c>
      <c r="B364" s="187" t="s">
        <v>1311</v>
      </c>
      <c r="C364" t="s">
        <v>1030</v>
      </c>
      <c r="D364" t="s">
        <v>1159</v>
      </c>
      <c r="E364" s="13">
        <v>5</v>
      </c>
      <c r="F364" s="13"/>
    </row>
    <row r="365" spans="1:6" x14ac:dyDescent="0.35">
      <c r="A365" s="187">
        <v>10994</v>
      </c>
      <c r="B365" s="187" t="s">
        <v>1312</v>
      </c>
      <c r="C365" t="s">
        <v>1030</v>
      </c>
      <c r="D365" t="s">
        <v>1159</v>
      </c>
      <c r="E365" s="13">
        <v>5</v>
      </c>
      <c r="F365" s="13"/>
    </row>
    <row r="366" spans="1:6" x14ac:dyDescent="0.35">
      <c r="A366" s="187">
        <v>10996</v>
      </c>
      <c r="B366" s="187" t="s">
        <v>1313</v>
      </c>
      <c r="C366" t="s">
        <v>1025</v>
      </c>
      <c r="D366" t="s">
        <v>1160</v>
      </c>
      <c r="E366" s="13">
        <v>5</v>
      </c>
      <c r="F366" s="13"/>
    </row>
    <row r="367" spans="1:6" x14ac:dyDescent="0.35">
      <c r="A367" s="187">
        <v>10997</v>
      </c>
      <c r="B367" s="187" t="s">
        <v>1313</v>
      </c>
      <c r="C367" t="s">
        <v>1025</v>
      </c>
      <c r="D367" t="s">
        <v>1160</v>
      </c>
      <c r="E367" s="13">
        <v>5</v>
      </c>
      <c r="F367" s="13"/>
    </row>
    <row r="368" spans="1:6" x14ac:dyDescent="0.35">
      <c r="A368" s="187">
        <v>10998</v>
      </c>
      <c r="B368" s="187" t="s">
        <v>1314</v>
      </c>
      <c r="C368" t="s">
        <v>1025</v>
      </c>
      <c r="D368" t="s">
        <v>1160</v>
      </c>
      <c r="E368" s="13">
        <v>5</v>
      </c>
      <c r="F368" s="13"/>
    </row>
    <row r="369" spans="1:6" x14ac:dyDescent="0.35">
      <c r="A369" s="187">
        <v>11001</v>
      </c>
      <c r="B369" s="187" t="s">
        <v>1315</v>
      </c>
      <c r="C369" t="s">
        <v>1030</v>
      </c>
      <c r="D369" t="s">
        <v>799</v>
      </c>
      <c r="E369" s="13">
        <v>4</v>
      </c>
      <c r="F369" s="13"/>
    </row>
    <row r="370" spans="1:6" x14ac:dyDescent="0.35">
      <c r="A370" s="187">
        <v>11002</v>
      </c>
      <c r="B370" s="187" t="s">
        <v>1316</v>
      </c>
      <c r="C370" t="s">
        <v>1030</v>
      </c>
      <c r="D370" t="s">
        <v>799</v>
      </c>
      <c r="E370" s="13">
        <v>4</v>
      </c>
      <c r="F370" s="13"/>
    </row>
    <row r="371" spans="1:6" x14ac:dyDescent="0.35">
      <c r="A371" s="187">
        <v>11003</v>
      </c>
      <c r="B371" s="187" t="s">
        <v>1317</v>
      </c>
      <c r="C371" t="s">
        <v>1030</v>
      </c>
      <c r="D371" t="s">
        <v>799</v>
      </c>
      <c r="E371" s="13">
        <v>4</v>
      </c>
      <c r="F371" s="13"/>
    </row>
    <row r="372" spans="1:6" x14ac:dyDescent="0.35">
      <c r="A372" s="187">
        <v>11004</v>
      </c>
      <c r="B372" s="187" t="s">
        <v>1318</v>
      </c>
      <c r="C372" t="s">
        <v>1030</v>
      </c>
      <c r="D372" t="s">
        <v>1161</v>
      </c>
      <c r="E372" s="13">
        <v>4</v>
      </c>
      <c r="F372" s="13"/>
    </row>
    <row r="373" spans="1:6" x14ac:dyDescent="0.35">
      <c r="A373" s="187">
        <v>11005</v>
      </c>
      <c r="B373" s="187" t="s">
        <v>1316</v>
      </c>
      <c r="C373" t="s">
        <v>1030</v>
      </c>
      <c r="D373" t="s">
        <v>1161</v>
      </c>
      <c r="E373" s="13">
        <v>4</v>
      </c>
      <c r="F373" s="13"/>
    </row>
    <row r="374" spans="1:6" x14ac:dyDescent="0.35">
      <c r="A374" s="187">
        <v>11010</v>
      </c>
      <c r="B374" s="187" t="s">
        <v>1319</v>
      </c>
      <c r="C374" t="s">
        <v>1030</v>
      </c>
      <c r="D374" t="s">
        <v>799</v>
      </c>
      <c r="E374" s="13">
        <v>4</v>
      </c>
      <c r="F374" s="13"/>
    </row>
    <row r="375" spans="1:6" x14ac:dyDescent="0.35">
      <c r="A375" s="187">
        <v>11020</v>
      </c>
      <c r="B375" s="187" t="s">
        <v>1320</v>
      </c>
      <c r="C375" t="s">
        <v>1030</v>
      </c>
      <c r="D375" t="s">
        <v>799</v>
      </c>
      <c r="E375" s="13">
        <v>4</v>
      </c>
      <c r="F375" s="13"/>
    </row>
    <row r="376" spans="1:6" x14ac:dyDescent="0.35">
      <c r="A376" s="187">
        <v>11021</v>
      </c>
      <c r="B376" s="187" t="s">
        <v>1320</v>
      </c>
      <c r="C376" t="s">
        <v>1030</v>
      </c>
      <c r="D376" t="s">
        <v>799</v>
      </c>
      <c r="E376" s="13">
        <v>4</v>
      </c>
      <c r="F376" s="13"/>
    </row>
    <row r="377" spans="1:6" x14ac:dyDescent="0.35">
      <c r="A377" s="187">
        <v>11022</v>
      </c>
      <c r="B377" s="187" t="s">
        <v>1320</v>
      </c>
      <c r="C377" t="s">
        <v>1030</v>
      </c>
      <c r="D377" t="s">
        <v>799</v>
      </c>
      <c r="E377" s="13">
        <v>4</v>
      </c>
      <c r="F377" s="13"/>
    </row>
    <row r="378" spans="1:6" x14ac:dyDescent="0.35">
      <c r="A378" s="187">
        <v>11023</v>
      </c>
      <c r="B378" s="187" t="s">
        <v>1320</v>
      </c>
      <c r="C378" t="s">
        <v>1030</v>
      </c>
      <c r="D378" t="s">
        <v>799</v>
      </c>
      <c r="E378" s="13">
        <v>4</v>
      </c>
      <c r="F378" s="13"/>
    </row>
    <row r="379" spans="1:6" x14ac:dyDescent="0.35">
      <c r="A379" s="187">
        <v>11024</v>
      </c>
      <c r="B379" s="187" t="s">
        <v>1320</v>
      </c>
      <c r="C379" t="s">
        <v>1030</v>
      </c>
      <c r="D379" t="s">
        <v>799</v>
      </c>
      <c r="E379" s="13">
        <v>4</v>
      </c>
      <c r="F379" s="13"/>
    </row>
    <row r="380" spans="1:6" x14ac:dyDescent="0.35">
      <c r="A380" s="187">
        <v>11025</v>
      </c>
      <c r="B380" s="187" t="s">
        <v>1320</v>
      </c>
      <c r="C380" t="s">
        <v>1030</v>
      </c>
      <c r="D380" t="s">
        <v>799</v>
      </c>
      <c r="E380" s="13">
        <v>4</v>
      </c>
      <c r="F380" s="13"/>
    </row>
    <row r="381" spans="1:6" x14ac:dyDescent="0.35">
      <c r="A381" s="187">
        <v>11026</v>
      </c>
      <c r="B381" s="187" t="s">
        <v>1320</v>
      </c>
      <c r="C381" t="s">
        <v>1030</v>
      </c>
      <c r="D381" t="s">
        <v>799</v>
      </c>
      <c r="E381" s="13">
        <v>4</v>
      </c>
      <c r="F381" s="13"/>
    </row>
    <row r="382" spans="1:6" x14ac:dyDescent="0.35">
      <c r="A382" s="187">
        <v>11027</v>
      </c>
      <c r="B382" s="187" t="s">
        <v>1320</v>
      </c>
      <c r="C382" t="s">
        <v>1030</v>
      </c>
      <c r="D382" t="s">
        <v>799</v>
      </c>
      <c r="E382" s="13">
        <v>4</v>
      </c>
      <c r="F382" s="13"/>
    </row>
    <row r="383" spans="1:6" x14ac:dyDescent="0.35">
      <c r="A383" s="187">
        <v>11030</v>
      </c>
      <c r="B383" s="187" t="s">
        <v>1321</v>
      </c>
      <c r="C383" t="s">
        <v>1030</v>
      </c>
      <c r="D383" t="s">
        <v>799</v>
      </c>
      <c r="E383" s="13">
        <v>4</v>
      </c>
      <c r="F383" s="13"/>
    </row>
    <row r="384" spans="1:6" x14ac:dyDescent="0.35">
      <c r="A384" s="187">
        <v>11040</v>
      </c>
      <c r="B384" s="187" t="s">
        <v>1322</v>
      </c>
      <c r="C384" t="s">
        <v>1030</v>
      </c>
      <c r="D384" t="s">
        <v>799</v>
      </c>
      <c r="E384" s="13">
        <v>4</v>
      </c>
      <c r="F384" s="13"/>
    </row>
    <row r="385" spans="1:6" x14ac:dyDescent="0.35">
      <c r="A385" s="187">
        <v>11041</v>
      </c>
      <c r="B385" s="187" t="s">
        <v>1322</v>
      </c>
      <c r="C385" t="s">
        <v>1030</v>
      </c>
      <c r="D385" t="s">
        <v>799</v>
      </c>
      <c r="E385" s="13">
        <v>4</v>
      </c>
      <c r="F385" s="13"/>
    </row>
    <row r="386" spans="1:6" x14ac:dyDescent="0.35">
      <c r="A386" s="187">
        <v>11042</v>
      </c>
      <c r="B386" s="187" t="s">
        <v>1322</v>
      </c>
      <c r="C386" t="s">
        <v>1030</v>
      </c>
      <c r="D386" t="s">
        <v>799</v>
      </c>
      <c r="E386" s="13">
        <v>4</v>
      </c>
      <c r="F386" s="13"/>
    </row>
    <row r="387" spans="1:6" x14ac:dyDescent="0.35">
      <c r="A387" s="187">
        <v>11043</v>
      </c>
      <c r="B387" s="187" t="s">
        <v>1322</v>
      </c>
      <c r="C387" t="s">
        <v>1030</v>
      </c>
      <c r="D387" t="s">
        <v>799</v>
      </c>
      <c r="E387" s="13">
        <v>4</v>
      </c>
      <c r="F387" s="13"/>
    </row>
    <row r="388" spans="1:6" x14ac:dyDescent="0.35">
      <c r="A388" s="187">
        <v>11044</v>
      </c>
      <c r="B388" s="187" t="s">
        <v>1322</v>
      </c>
      <c r="C388" t="s">
        <v>1030</v>
      </c>
      <c r="D388" t="s">
        <v>799</v>
      </c>
      <c r="E388" s="13">
        <v>4</v>
      </c>
      <c r="F388" s="13"/>
    </row>
    <row r="389" spans="1:6" x14ac:dyDescent="0.35">
      <c r="A389" s="187">
        <v>11050</v>
      </c>
      <c r="B389" s="187" t="s">
        <v>1323</v>
      </c>
      <c r="C389" t="s">
        <v>1030</v>
      </c>
      <c r="D389" t="s">
        <v>799</v>
      </c>
      <c r="E389" s="13">
        <v>4</v>
      </c>
      <c r="F389" s="13"/>
    </row>
    <row r="390" spans="1:6" x14ac:dyDescent="0.35">
      <c r="A390" s="187">
        <v>11051</v>
      </c>
      <c r="B390" s="187" t="s">
        <v>1323</v>
      </c>
      <c r="C390" t="s">
        <v>1030</v>
      </c>
      <c r="D390" t="s">
        <v>799</v>
      </c>
      <c r="E390" s="13">
        <v>4</v>
      </c>
      <c r="F390" s="13"/>
    </row>
    <row r="391" spans="1:6" x14ac:dyDescent="0.35">
      <c r="A391" s="187">
        <v>11052</v>
      </c>
      <c r="B391" s="187" t="s">
        <v>1323</v>
      </c>
      <c r="C391" t="s">
        <v>1030</v>
      </c>
      <c r="D391" t="s">
        <v>799</v>
      </c>
      <c r="E391" s="13">
        <v>4</v>
      </c>
      <c r="F391" s="13"/>
    </row>
    <row r="392" spans="1:6" x14ac:dyDescent="0.35">
      <c r="A392" s="187">
        <v>11053</v>
      </c>
      <c r="B392" s="187" t="s">
        <v>1323</v>
      </c>
      <c r="C392" t="s">
        <v>1030</v>
      </c>
      <c r="D392" t="s">
        <v>799</v>
      </c>
      <c r="E392" s="13">
        <v>4</v>
      </c>
      <c r="F392" s="13"/>
    </row>
    <row r="393" spans="1:6" x14ac:dyDescent="0.35">
      <c r="A393" s="187">
        <v>11054</v>
      </c>
      <c r="B393" s="187" t="s">
        <v>1323</v>
      </c>
      <c r="C393" t="s">
        <v>1030</v>
      </c>
      <c r="D393" t="s">
        <v>799</v>
      </c>
      <c r="E393" s="13">
        <v>4</v>
      </c>
      <c r="F393" s="13"/>
    </row>
    <row r="394" spans="1:6" x14ac:dyDescent="0.35">
      <c r="A394" s="187">
        <v>11055</v>
      </c>
      <c r="B394" s="187" t="s">
        <v>1323</v>
      </c>
      <c r="C394" t="s">
        <v>1030</v>
      </c>
      <c r="D394" t="s">
        <v>799</v>
      </c>
      <c r="E394" s="13">
        <v>4</v>
      </c>
      <c r="F394" s="13"/>
    </row>
    <row r="395" spans="1:6" x14ac:dyDescent="0.35">
      <c r="A395" s="187">
        <v>11096</v>
      </c>
      <c r="B395" s="187" t="s">
        <v>1324</v>
      </c>
      <c r="C395" t="s">
        <v>1030</v>
      </c>
      <c r="D395" t="s">
        <v>799</v>
      </c>
      <c r="E395" s="13">
        <v>4</v>
      </c>
      <c r="F395" s="13"/>
    </row>
    <row r="396" spans="1:6" x14ac:dyDescent="0.35">
      <c r="A396" s="187">
        <v>11099</v>
      </c>
      <c r="B396" s="187" t="s">
        <v>1324</v>
      </c>
      <c r="C396" t="s">
        <v>1030</v>
      </c>
      <c r="D396" t="s">
        <v>799</v>
      </c>
      <c r="E396" s="13">
        <v>4</v>
      </c>
      <c r="F396" s="13"/>
    </row>
    <row r="397" spans="1:6" x14ac:dyDescent="0.35">
      <c r="A397" s="187">
        <v>11101</v>
      </c>
      <c r="B397" s="187" t="s">
        <v>1325</v>
      </c>
      <c r="C397" t="s">
        <v>1030</v>
      </c>
      <c r="D397" t="s">
        <v>1161</v>
      </c>
      <c r="E397" s="13">
        <v>4</v>
      </c>
      <c r="F397" s="13"/>
    </row>
    <row r="398" spans="1:6" x14ac:dyDescent="0.35">
      <c r="A398" s="187">
        <v>11102</v>
      </c>
      <c r="B398" s="187" t="s">
        <v>1326</v>
      </c>
      <c r="C398" t="s">
        <v>1030</v>
      </c>
      <c r="D398" t="s">
        <v>1161</v>
      </c>
      <c r="E398" s="13">
        <v>4</v>
      </c>
      <c r="F398" s="13"/>
    </row>
    <row r="399" spans="1:6" x14ac:dyDescent="0.35">
      <c r="A399" s="187">
        <v>11103</v>
      </c>
      <c r="B399" s="187" t="s">
        <v>1326</v>
      </c>
      <c r="C399" t="s">
        <v>1030</v>
      </c>
      <c r="D399" t="s">
        <v>1161</v>
      </c>
      <c r="E399" s="13">
        <v>4</v>
      </c>
      <c r="F399" s="13"/>
    </row>
    <row r="400" spans="1:6" x14ac:dyDescent="0.35">
      <c r="A400" s="187">
        <v>11104</v>
      </c>
      <c r="B400" s="187" t="s">
        <v>1327</v>
      </c>
      <c r="C400" t="s">
        <v>1030</v>
      </c>
      <c r="D400" t="s">
        <v>1161</v>
      </c>
      <c r="E400" s="13">
        <v>4</v>
      </c>
      <c r="F400" s="13"/>
    </row>
    <row r="401" spans="1:6" x14ac:dyDescent="0.35">
      <c r="A401" s="187">
        <v>11105</v>
      </c>
      <c r="B401" s="187" t="s">
        <v>1326</v>
      </c>
      <c r="C401" t="s">
        <v>1030</v>
      </c>
      <c r="D401" t="s">
        <v>1161</v>
      </c>
      <c r="E401" s="13">
        <v>4</v>
      </c>
      <c r="F401" s="13"/>
    </row>
    <row r="402" spans="1:6" x14ac:dyDescent="0.35">
      <c r="A402" s="187">
        <v>11106</v>
      </c>
      <c r="B402" s="187" t="s">
        <v>1326</v>
      </c>
      <c r="C402" t="s">
        <v>1030</v>
      </c>
      <c r="D402" t="s">
        <v>1161</v>
      </c>
      <c r="E402" s="13">
        <v>4</v>
      </c>
      <c r="F402" s="13"/>
    </row>
    <row r="403" spans="1:6" x14ac:dyDescent="0.35">
      <c r="A403" s="187">
        <v>11109</v>
      </c>
      <c r="B403" s="187" t="s">
        <v>1325</v>
      </c>
      <c r="C403" t="s">
        <v>1030</v>
      </c>
      <c r="D403" t="s">
        <v>1161</v>
      </c>
      <c r="E403" s="13">
        <v>4</v>
      </c>
      <c r="F403" s="13"/>
    </row>
    <row r="404" spans="1:6" x14ac:dyDescent="0.35">
      <c r="A404" s="187">
        <v>11120</v>
      </c>
      <c r="B404" s="187" t="s">
        <v>1325</v>
      </c>
      <c r="C404" t="s">
        <v>1030</v>
      </c>
      <c r="D404" t="s">
        <v>1161</v>
      </c>
      <c r="E404" s="13">
        <v>4</v>
      </c>
      <c r="F404" s="13"/>
    </row>
    <row r="405" spans="1:6" x14ac:dyDescent="0.35">
      <c r="A405" s="187">
        <v>11201</v>
      </c>
      <c r="B405" s="187" t="s">
        <v>1328</v>
      </c>
      <c r="C405" t="s">
        <v>1030</v>
      </c>
      <c r="D405" t="s">
        <v>1162</v>
      </c>
      <c r="E405" s="13">
        <v>4</v>
      </c>
      <c r="F405" s="13"/>
    </row>
    <row r="406" spans="1:6" x14ac:dyDescent="0.35">
      <c r="A406" s="187">
        <v>11202</v>
      </c>
      <c r="B406" s="187" t="s">
        <v>1328</v>
      </c>
      <c r="C406" t="s">
        <v>1030</v>
      </c>
      <c r="D406" t="s">
        <v>1162</v>
      </c>
      <c r="E406" s="13">
        <v>4</v>
      </c>
      <c r="F406" s="13"/>
    </row>
    <row r="407" spans="1:6" x14ac:dyDescent="0.35">
      <c r="A407" s="187">
        <v>11203</v>
      </c>
      <c r="B407" s="187" t="s">
        <v>1328</v>
      </c>
      <c r="C407" t="s">
        <v>1030</v>
      </c>
      <c r="D407" t="s">
        <v>1162</v>
      </c>
      <c r="E407" s="13">
        <v>4</v>
      </c>
      <c r="F407" s="13"/>
    </row>
    <row r="408" spans="1:6" x14ac:dyDescent="0.35">
      <c r="A408" s="187">
        <v>11204</v>
      </c>
      <c r="B408" s="187" t="s">
        <v>1328</v>
      </c>
      <c r="C408" t="s">
        <v>1030</v>
      </c>
      <c r="D408" t="s">
        <v>1162</v>
      </c>
      <c r="E408" s="13">
        <v>4</v>
      </c>
      <c r="F408" s="13"/>
    </row>
    <row r="409" spans="1:6" x14ac:dyDescent="0.35">
      <c r="A409" s="187">
        <v>11205</v>
      </c>
      <c r="B409" s="187" t="s">
        <v>1328</v>
      </c>
      <c r="C409" t="s">
        <v>1030</v>
      </c>
      <c r="D409" t="s">
        <v>1162</v>
      </c>
      <c r="E409" s="13">
        <v>4</v>
      </c>
      <c r="F409" s="13"/>
    </row>
    <row r="410" spans="1:6" x14ac:dyDescent="0.35">
      <c r="A410" s="187">
        <v>11206</v>
      </c>
      <c r="B410" s="187" t="s">
        <v>1328</v>
      </c>
      <c r="C410" t="s">
        <v>1030</v>
      </c>
      <c r="D410" t="s">
        <v>1162</v>
      </c>
      <c r="E410" s="13">
        <v>4</v>
      </c>
      <c r="F410" s="13"/>
    </row>
    <row r="411" spans="1:6" x14ac:dyDescent="0.35">
      <c r="A411" s="187">
        <v>11207</v>
      </c>
      <c r="B411" s="187" t="s">
        <v>1328</v>
      </c>
      <c r="C411" t="s">
        <v>1030</v>
      </c>
      <c r="D411" t="s">
        <v>1162</v>
      </c>
      <c r="E411" s="13">
        <v>4</v>
      </c>
      <c r="F411" s="13"/>
    </row>
    <row r="412" spans="1:6" x14ac:dyDescent="0.35">
      <c r="A412" s="187">
        <v>11208</v>
      </c>
      <c r="B412" s="187" t="s">
        <v>1328</v>
      </c>
      <c r="C412" t="s">
        <v>1030</v>
      </c>
      <c r="D412" t="s">
        <v>1162</v>
      </c>
      <c r="E412" s="13">
        <v>4</v>
      </c>
      <c r="F412" s="13"/>
    </row>
    <row r="413" spans="1:6" x14ac:dyDescent="0.35">
      <c r="A413" s="187">
        <v>11209</v>
      </c>
      <c r="B413" s="187" t="s">
        <v>1328</v>
      </c>
      <c r="C413" t="s">
        <v>1030</v>
      </c>
      <c r="D413" t="s">
        <v>1162</v>
      </c>
      <c r="E413" s="13">
        <v>4</v>
      </c>
      <c r="F413" s="13"/>
    </row>
    <row r="414" spans="1:6" x14ac:dyDescent="0.35">
      <c r="A414" s="187">
        <v>11210</v>
      </c>
      <c r="B414" s="187" t="s">
        <v>1328</v>
      </c>
      <c r="C414" t="s">
        <v>1030</v>
      </c>
      <c r="D414" t="s">
        <v>1162</v>
      </c>
      <c r="E414" s="13">
        <v>4</v>
      </c>
      <c r="F414" s="13"/>
    </row>
    <row r="415" spans="1:6" x14ac:dyDescent="0.35">
      <c r="A415" s="187">
        <v>11211</v>
      </c>
      <c r="B415" s="187" t="s">
        <v>1328</v>
      </c>
      <c r="C415" t="s">
        <v>1030</v>
      </c>
      <c r="D415" t="s">
        <v>1162</v>
      </c>
      <c r="E415" s="13">
        <v>4</v>
      </c>
      <c r="F415" s="13"/>
    </row>
    <row r="416" spans="1:6" x14ac:dyDescent="0.35">
      <c r="A416" s="187">
        <v>11212</v>
      </c>
      <c r="B416" s="187" t="s">
        <v>1328</v>
      </c>
      <c r="C416" t="s">
        <v>1030</v>
      </c>
      <c r="D416" t="s">
        <v>1162</v>
      </c>
      <c r="E416" s="13">
        <v>4</v>
      </c>
      <c r="F416" s="13"/>
    </row>
    <row r="417" spans="1:6" x14ac:dyDescent="0.35">
      <c r="A417" s="187">
        <v>11213</v>
      </c>
      <c r="B417" s="187" t="s">
        <v>1328</v>
      </c>
      <c r="C417" t="s">
        <v>1030</v>
      </c>
      <c r="D417" t="s">
        <v>1162</v>
      </c>
      <c r="E417" s="13">
        <v>4</v>
      </c>
      <c r="F417" s="13"/>
    </row>
    <row r="418" spans="1:6" x14ac:dyDescent="0.35">
      <c r="A418" s="187">
        <v>11214</v>
      </c>
      <c r="B418" s="187" t="s">
        <v>1328</v>
      </c>
      <c r="C418" t="s">
        <v>1030</v>
      </c>
      <c r="D418" t="s">
        <v>1162</v>
      </c>
      <c r="E418" s="13">
        <v>4</v>
      </c>
      <c r="F418" s="13"/>
    </row>
    <row r="419" spans="1:6" x14ac:dyDescent="0.35">
      <c r="A419" s="187">
        <v>11215</v>
      </c>
      <c r="B419" s="187" t="s">
        <v>1328</v>
      </c>
      <c r="C419" t="s">
        <v>1030</v>
      </c>
      <c r="D419" t="s">
        <v>1162</v>
      </c>
      <c r="E419" s="13">
        <v>4</v>
      </c>
      <c r="F419" s="13"/>
    </row>
    <row r="420" spans="1:6" x14ac:dyDescent="0.35">
      <c r="A420" s="187">
        <v>11216</v>
      </c>
      <c r="B420" s="187" t="s">
        <v>1328</v>
      </c>
      <c r="C420" t="s">
        <v>1030</v>
      </c>
      <c r="D420" t="s">
        <v>1162</v>
      </c>
      <c r="E420" s="13">
        <v>4</v>
      </c>
      <c r="F420" s="13"/>
    </row>
    <row r="421" spans="1:6" x14ac:dyDescent="0.35">
      <c r="A421" s="187">
        <v>11217</v>
      </c>
      <c r="B421" s="187" t="s">
        <v>1328</v>
      </c>
      <c r="C421" t="s">
        <v>1030</v>
      </c>
      <c r="D421" t="s">
        <v>1162</v>
      </c>
      <c r="E421" s="13">
        <v>4</v>
      </c>
      <c r="F421" s="13"/>
    </row>
    <row r="422" spans="1:6" x14ac:dyDescent="0.35">
      <c r="A422" s="187">
        <v>11218</v>
      </c>
      <c r="B422" s="187" t="s">
        <v>1328</v>
      </c>
      <c r="C422" t="s">
        <v>1030</v>
      </c>
      <c r="D422" t="s">
        <v>1162</v>
      </c>
      <c r="E422" s="13">
        <v>4</v>
      </c>
      <c r="F422" s="13"/>
    </row>
    <row r="423" spans="1:6" x14ac:dyDescent="0.35">
      <c r="A423" s="187">
        <v>11219</v>
      </c>
      <c r="B423" s="187" t="s">
        <v>1328</v>
      </c>
      <c r="C423" t="s">
        <v>1030</v>
      </c>
      <c r="D423" t="s">
        <v>1162</v>
      </c>
      <c r="E423" s="13">
        <v>4</v>
      </c>
      <c r="F423" s="13"/>
    </row>
    <row r="424" spans="1:6" x14ac:dyDescent="0.35">
      <c r="A424" s="187">
        <v>11220</v>
      </c>
      <c r="B424" s="187" t="s">
        <v>1328</v>
      </c>
      <c r="C424" t="s">
        <v>1030</v>
      </c>
      <c r="D424" t="s">
        <v>1162</v>
      </c>
      <c r="E424" s="13">
        <v>4</v>
      </c>
      <c r="F424" s="13"/>
    </row>
    <row r="425" spans="1:6" x14ac:dyDescent="0.35">
      <c r="A425" s="187">
        <v>11221</v>
      </c>
      <c r="B425" s="187" t="s">
        <v>1328</v>
      </c>
      <c r="C425" t="s">
        <v>1030</v>
      </c>
      <c r="D425" t="s">
        <v>1162</v>
      </c>
      <c r="E425" s="13">
        <v>4</v>
      </c>
      <c r="F425" s="13"/>
    </row>
    <row r="426" spans="1:6" x14ac:dyDescent="0.35">
      <c r="A426" s="187">
        <v>11222</v>
      </c>
      <c r="B426" s="187" t="s">
        <v>1328</v>
      </c>
      <c r="C426" t="s">
        <v>1030</v>
      </c>
      <c r="D426" t="s">
        <v>1162</v>
      </c>
      <c r="E426" s="13">
        <v>4</v>
      </c>
      <c r="F426" s="13"/>
    </row>
    <row r="427" spans="1:6" x14ac:dyDescent="0.35">
      <c r="A427" s="187">
        <v>11223</v>
      </c>
      <c r="B427" s="187" t="s">
        <v>1328</v>
      </c>
      <c r="C427" t="s">
        <v>1030</v>
      </c>
      <c r="D427" t="s">
        <v>1162</v>
      </c>
      <c r="E427" s="13">
        <v>4</v>
      </c>
      <c r="F427" s="13"/>
    </row>
    <row r="428" spans="1:6" x14ac:dyDescent="0.35">
      <c r="A428" s="187">
        <v>11224</v>
      </c>
      <c r="B428" s="187" t="s">
        <v>1328</v>
      </c>
      <c r="C428" t="s">
        <v>1030</v>
      </c>
      <c r="D428" t="s">
        <v>1162</v>
      </c>
      <c r="E428" s="13">
        <v>4</v>
      </c>
      <c r="F428" s="13"/>
    </row>
    <row r="429" spans="1:6" x14ac:dyDescent="0.35">
      <c r="A429" s="187">
        <v>11225</v>
      </c>
      <c r="B429" s="187" t="s">
        <v>1328</v>
      </c>
      <c r="C429" t="s">
        <v>1030</v>
      </c>
      <c r="D429" t="s">
        <v>1162</v>
      </c>
      <c r="E429" s="13">
        <v>4</v>
      </c>
      <c r="F429" s="13"/>
    </row>
    <row r="430" spans="1:6" x14ac:dyDescent="0.35">
      <c r="A430" s="187">
        <v>11226</v>
      </c>
      <c r="B430" s="187" t="s">
        <v>1328</v>
      </c>
      <c r="C430" t="s">
        <v>1030</v>
      </c>
      <c r="D430" t="s">
        <v>1162</v>
      </c>
      <c r="E430" s="13">
        <v>4</v>
      </c>
      <c r="F430" s="13"/>
    </row>
    <row r="431" spans="1:6" x14ac:dyDescent="0.35">
      <c r="A431" s="187">
        <v>11228</v>
      </c>
      <c r="B431" s="187" t="s">
        <v>1328</v>
      </c>
      <c r="C431" t="s">
        <v>1030</v>
      </c>
      <c r="D431" t="s">
        <v>1162</v>
      </c>
      <c r="E431" s="13">
        <v>4</v>
      </c>
      <c r="F431" s="13"/>
    </row>
    <row r="432" spans="1:6" x14ac:dyDescent="0.35">
      <c r="A432" s="187">
        <v>11229</v>
      </c>
      <c r="B432" s="187" t="s">
        <v>1328</v>
      </c>
      <c r="C432" t="s">
        <v>1030</v>
      </c>
      <c r="D432" t="s">
        <v>1162</v>
      </c>
      <c r="E432" s="13">
        <v>4</v>
      </c>
      <c r="F432" s="13"/>
    </row>
    <row r="433" spans="1:6" x14ac:dyDescent="0.35">
      <c r="A433" s="187">
        <v>11230</v>
      </c>
      <c r="B433" s="187" t="s">
        <v>1328</v>
      </c>
      <c r="C433" t="s">
        <v>1030</v>
      </c>
      <c r="D433" t="s">
        <v>1162</v>
      </c>
      <c r="E433" s="13">
        <v>4</v>
      </c>
      <c r="F433" s="13"/>
    </row>
    <row r="434" spans="1:6" x14ac:dyDescent="0.35">
      <c r="A434" s="187">
        <v>11231</v>
      </c>
      <c r="B434" s="187" t="s">
        <v>1328</v>
      </c>
      <c r="C434" t="s">
        <v>1030</v>
      </c>
      <c r="D434" t="s">
        <v>1162</v>
      </c>
      <c r="E434" s="13">
        <v>4</v>
      </c>
      <c r="F434" s="13"/>
    </row>
    <row r="435" spans="1:6" x14ac:dyDescent="0.35">
      <c r="A435" s="187">
        <v>11232</v>
      </c>
      <c r="B435" s="187" t="s">
        <v>1328</v>
      </c>
      <c r="C435" t="s">
        <v>1030</v>
      </c>
      <c r="D435" t="s">
        <v>1162</v>
      </c>
      <c r="E435" s="13">
        <v>4</v>
      </c>
      <c r="F435" s="13"/>
    </row>
    <row r="436" spans="1:6" x14ac:dyDescent="0.35">
      <c r="A436" s="187">
        <v>11233</v>
      </c>
      <c r="B436" s="187" t="s">
        <v>1328</v>
      </c>
      <c r="C436" t="s">
        <v>1030</v>
      </c>
      <c r="D436" t="s">
        <v>1162</v>
      </c>
      <c r="E436" s="13">
        <v>4</v>
      </c>
      <c r="F436" s="13"/>
    </row>
    <row r="437" spans="1:6" x14ac:dyDescent="0.35">
      <c r="A437" s="187">
        <v>11234</v>
      </c>
      <c r="B437" s="187" t="s">
        <v>1328</v>
      </c>
      <c r="C437" t="s">
        <v>1030</v>
      </c>
      <c r="D437" t="s">
        <v>1162</v>
      </c>
      <c r="E437" s="13">
        <v>4</v>
      </c>
      <c r="F437" s="13"/>
    </row>
    <row r="438" spans="1:6" x14ac:dyDescent="0.35">
      <c r="A438" s="187">
        <v>11235</v>
      </c>
      <c r="B438" s="187" t="s">
        <v>1328</v>
      </c>
      <c r="C438" t="s">
        <v>1030</v>
      </c>
      <c r="D438" t="s">
        <v>1162</v>
      </c>
      <c r="E438" s="13">
        <v>4</v>
      </c>
      <c r="F438" s="13"/>
    </row>
    <row r="439" spans="1:6" x14ac:dyDescent="0.35">
      <c r="A439" s="187">
        <v>11236</v>
      </c>
      <c r="B439" s="187" t="s">
        <v>1328</v>
      </c>
      <c r="C439" t="s">
        <v>1030</v>
      </c>
      <c r="D439" t="s">
        <v>1162</v>
      </c>
      <c r="E439" s="13">
        <v>4</v>
      </c>
      <c r="F439" s="13"/>
    </row>
    <row r="440" spans="1:6" x14ac:dyDescent="0.35">
      <c r="A440" s="187">
        <v>11237</v>
      </c>
      <c r="B440" s="187" t="s">
        <v>1328</v>
      </c>
      <c r="C440" t="s">
        <v>1030</v>
      </c>
      <c r="D440" t="s">
        <v>1162</v>
      </c>
      <c r="E440" s="13">
        <v>4</v>
      </c>
      <c r="F440" s="13"/>
    </row>
    <row r="441" spans="1:6" x14ac:dyDescent="0.35">
      <c r="A441" s="187">
        <v>11238</v>
      </c>
      <c r="B441" s="187" t="s">
        <v>1328</v>
      </c>
      <c r="C441" t="s">
        <v>1030</v>
      </c>
      <c r="D441" t="s">
        <v>1162</v>
      </c>
      <c r="E441" s="13">
        <v>4</v>
      </c>
      <c r="F441" s="13"/>
    </row>
    <row r="442" spans="1:6" x14ac:dyDescent="0.35">
      <c r="A442" s="187">
        <v>11239</v>
      </c>
      <c r="B442" s="187" t="s">
        <v>1328</v>
      </c>
      <c r="C442" t="s">
        <v>1030</v>
      </c>
      <c r="D442" t="s">
        <v>1162</v>
      </c>
      <c r="E442" s="13">
        <v>4</v>
      </c>
      <c r="F442" s="13"/>
    </row>
    <row r="443" spans="1:6" x14ac:dyDescent="0.35">
      <c r="A443" s="187">
        <v>11240</v>
      </c>
      <c r="B443" s="187" t="s">
        <v>1328</v>
      </c>
      <c r="C443" t="s">
        <v>1030</v>
      </c>
      <c r="D443" t="s">
        <v>1162</v>
      </c>
      <c r="E443" s="13">
        <v>4</v>
      </c>
      <c r="F443" s="13"/>
    </row>
    <row r="444" spans="1:6" x14ac:dyDescent="0.35">
      <c r="A444" s="187">
        <v>11241</v>
      </c>
      <c r="B444" s="187" t="s">
        <v>1328</v>
      </c>
      <c r="C444" t="s">
        <v>1030</v>
      </c>
      <c r="D444" t="s">
        <v>1162</v>
      </c>
      <c r="E444" s="13">
        <v>4</v>
      </c>
      <c r="F444" s="13"/>
    </row>
    <row r="445" spans="1:6" x14ac:dyDescent="0.35">
      <c r="A445" s="187">
        <v>11242</v>
      </c>
      <c r="B445" s="187" t="s">
        <v>1328</v>
      </c>
      <c r="C445" t="s">
        <v>1030</v>
      </c>
      <c r="D445" t="s">
        <v>1162</v>
      </c>
      <c r="E445" s="13">
        <v>4</v>
      </c>
      <c r="F445" s="13"/>
    </row>
    <row r="446" spans="1:6" x14ac:dyDescent="0.35">
      <c r="A446" s="187">
        <v>11243</v>
      </c>
      <c r="B446" s="187" t="s">
        <v>1328</v>
      </c>
      <c r="C446" t="s">
        <v>1030</v>
      </c>
      <c r="D446" t="s">
        <v>1162</v>
      </c>
      <c r="E446" s="13">
        <v>4</v>
      </c>
      <c r="F446" s="13"/>
    </row>
    <row r="447" spans="1:6" x14ac:dyDescent="0.35">
      <c r="A447" s="187">
        <v>11244</v>
      </c>
      <c r="B447" s="187" t="s">
        <v>1328</v>
      </c>
      <c r="C447" t="s">
        <v>1030</v>
      </c>
      <c r="D447" t="s">
        <v>1162</v>
      </c>
      <c r="E447" s="13">
        <v>4</v>
      </c>
      <c r="F447" s="13"/>
    </row>
    <row r="448" spans="1:6" x14ac:dyDescent="0.35">
      <c r="A448" s="187">
        <v>11245</v>
      </c>
      <c r="B448" s="187" t="s">
        <v>1328</v>
      </c>
      <c r="C448" t="s">
        <v>1030</v>
      </c>
      <c r="D448" t="s">
        <v>1162</v>
      </c>
      <c r="E448" s="13">
        <v>4</v>
      </c>
      <c r="F448" s="13"/>
    </row>
    <row r="449" spans="1:6" x14ac:dyDescent="0.35">
      <c r="A449" s="187">
        <v>11247</v>
      </c>
      <c r="B449" s="187" t="s">
        <v>1328</v>
      </c>
      <c r="C449" t="s">
        <v>1030</v>
      </c>
      <c r="D449" t="s">
        <v>1162</v>
      </c>
      <c r="E449" s="13">
        <v>4</v>
      </c>
      <c r="F449" s="13"/>
    </row>
    <row r="450" spans="1:6" x14ac:dyDescent="0.35">
      <c r="A450" s="187">
        <v>11248</v>
      </c>
      <c r="B450" s="187" t="s">
        <v>1328</v>
      </c>
      <c r="C450" t="s">
        <v>1030</v>
      </c>
      <c r="D450" t="s">
        <v>1162</v>
      </c>
      <c r="E450" s="13">
        <v>4</v>
      </c>
      <c r="F450" s="13"/>
    </row>
    <row r="451" spans="1:6" x14ac:dyDescent="0.35">
      <c r="A451" s="187">
        <v>11249</v>
      </c>
      <c r="B451" s="187" t="s">
        <v>1328</v>
      </c>
      <c r="C451" t="s">
        <v>1030</v>
      </c>
      <c r="D451" t="s">
        <v>1162</v>
      </c>
      <c r="E451" s="13">
        <v>4</v>
      </c>
      <c r="F451" s="13"/>
    </row>
    <row r="452" spans="1:6" x14ac:dyDescent="0.35">
      <c r="A452" s="187">
        <v>11251</v>
      </c>
      <c r="B452" s="187" t="s">
        <v>1328</v>
      </c>
      <c r="C452" t="s">
        <v>1030</v>
      </c>
      <c r="D452" t="s">
        <v>1162</v>
      </c>
      <c r="E452" s="13">
        <v>4</v>
      </c>
      <c r="F452" s="13"/>
    </row>
    <row r="453" spans="1:6" x14ac:dyDescent="0.35">
      <c r="A453" s="187">
        <v>11252</v>
      </c>
      <c r="B453" s="187" t="s">
        <v>1328</v>
      </c>
      <c r="C453" t="s">
        <v>1030</v>
      </c>
      <c r="D453" t="s">
        <v>1162</v>
      </c>
      <c r="E453" s="13">
        <v>4</v>
      </c>
      <c r="F453" s="13"/>
    </row>
    <row r="454" spans="1:6" x14ac:dyDescent="0.35">
      <c r="A454" s="187">
        <v>11254</v>
      </c>
      <c r="B454" s="187" t="s">
        <v>1328</v>
      </c>
      <c r="C454" t="s">
        <v>1030</v>
      </c>
      <c r="D454" t="s">
        <v>1162</v>
      </c>
      <c r="E454" s="13">
        <v>4</v>
      </c>
      <c r="F454" s="13"/>
    </row>
    <row r="455" spans="1:6" x14ac:dyDescent="0.35">
      <c r="A455" s="187">
        <v>11255</v>
      </c>
      <c r="B455" s="187" t="s">
        <v>1328</v>
      </c>
      <c r="C455" t="s">
        <v>1030</v>
      </c>
      <c r="D455" t="s">
        <v>1162</v>
      </c>
      <c r="E455" s="13">
        <v>4</v>
      </c>
      <c r="F455" s="13"/>
    </row>
    <row r="456" spans="1:6" x14ac:dyDescent="0.35">
      <c r="A456" s="187">
        <v>11256</v>
      </c>
      <c r="B456" s="187" t="s">
        <v>1328</v>
      </c>
      <c r="C456" t="s">
        <v>1030</v>
      </c>
      <c r="D456" t="s">
        <v>1162</v>
      </c>
      <c r="E456" s="13">
        <v>4</v>
      </c>
      <c r="F456" s="13"/>
    </row>
    <row r="457" spans="1:6" x14ac:dyDescent="0.35">
      <c r="A457" s="187">
        <v>11351</v>
      </c>
      <c r="B457" s="187" t="s">
        <v>1329</v>
      </c>
      <c r="C457" t="s">
        <v>1030</v>
      </c>
      <c r="D457" t="s">
        <v>1161</v>
      </c>
      <c r="E457" s="13">
        <v>4</v>
      </c>
      <c r="F457" s="13"/>
    </row>
    <row r="458" spans="1:6" x14ac:dyDescent="0.35">
      <c r="A458" s="187">
        <v>11352</v>
      </c>
      <c r="B458" s="187" t="s">
        <v>1329</v>
      </c>
      <c r="C458" t="s">
        <v>1030</v>
      </c>
      <c r="D458" t="s">
        <v>1161</v>
      </c>
      <c r="E458" s="13">
        <v>4</v>
      </c>
      <c r="F458" s="13"/>
    </row>
    <row r="459" spans="1:6" x14ac:dyDescent="0.35">
      <c r="A459" s="187">
        <v>11354</v>
      </c>
      <c r="B459" s="187" t="s">
        <v>1329</v>
      </c>
      <c r="C459" t="s">
        <v>1030</v>
      </c>
      <c r="D459" t="s">
        <v>1161</v>
      </c>
      <c r="E459" s="13">
        <v>4</v>
      </c>
      <c r="F459" s="13"/>
    </row>
    <row r="460" spans="1:6" x14ac:dyDescent="0.35">
      <c r="A460" s="187">
        <v>11355</v>
      </c>
      <c r="B460" s="187" t="s">
        <v>1329</v>
      </c>
      <c r="C460" t="s">
        <v>1030</v>
      </c>
      <c r="D460" t="s">
        <v>1161</v>
      </c>
      <c r="E460" s="13">
        <v>4</v>
      </c>
      <c r="F460" s="13"/>
    </row>
    <row r="461" spans="1:6" x14ac:dyDescent="0.35">
      <c r="A461" s="187">
        <v>11356</v>
      </c>
      <c r="B461" s="187" t="s">
        <v>1330</v>
      </c>
      <c r="C461" t="s">
        <v>1030</v>
      </c>
      <c r="D461" t="s">
        <v>1161</v>
      </c>
      <c r="E461" s="13">
        <v>4</v>
      </c>
      <c r="F461" s="13"/>
    </row>
    <row r="462" spans="1:6" x14ac:dyDescent="0.35">
      <c r="A462" s="187">
        <v>11357</v>
      </c>
      <c r="B462" s="187" t="s">
        <v>1331</v>
      </c>
      <c r="C462" t="s">
        <v>1030</v>
      </c>
      <c r="D462" t="s">
        <v>1161</v>
      </c>
      <c r="E462" s="13">
        <v>4</v>
      </c>
      <c r="F462" s="13"/>
    </row>
    <row r="463" spans="1:6" x14ac:dyDescent="0.35">
      <c r="A463" s="187">
        <v>11358</v>
      </c>
      <c r="B463" s="187" t="s">
        <v>1329</v>
      </c>
      <c r="C463" t="s">
        <v>1030</v>
      </c>
      <c r="D463" t="s">
        <v>1161</v>
      </c>
      <c r="E463" s="13">
        <v>4</v>
      </c>
      <c r="F463" s="13"/>
    </row>
    <row r="464" spans="1:6" x14ac:dyDescent="0.35">
      <c r="A464" s="187">
        <v>11359</v>
      </c>
      <c r="B464" s="187" t="s">
        <v>1332</v>
      </c>
      <c r="C464" t="s">
        <v>1030</v>
      </c>
      <c r="D464" t="s">
        <v>1161</v>
      </c>
      <c r="E464" s="13">
        <v>4</v>
      </c>
      <c r="F464" s="13"/>
    </row>
    <row r="465" spans="1:6" x14ac:dyDescent="0.35">
      <c r="A465" s="187">
        <v>11360</v>
      </c>
      <c r="B465" s="187" t="s">
        <v>1332</v>
      </c>
      <c r="C465" t="s">
        <v>1030</v>
      </c>
      <c r="D465" t="s">
        <v>1161</v>
      </c>
      <c r="E465" s="13">
        <v>4</v>
      </c>
      <c r="F465" s="13"/>
    </row>
    <row r="466" spans="1:6" x14ac:dyDescent="0.35">
      <c r="A466" s="187">
        <v>11361</v>
      </c>
      <c r="B466" s="187" t="s">
        <v>1332</v>
      </c>
      <c r="C466" t="s">
        <v>1030</v>
      </c>
      <c r="D466" t="s">
        <v>1161</v>
      </c>
      <c r="E466" s="13">
        <v>4</v>
      </c>
      <c r="F466" s="13"/>
    </row>
    <row r="467" spans="1:6" x14ac:dyDescent="0.35">
      <c r="A467" s="187">
        <v>11362</v>
      </c>
      <c r="B467" s="187" t="s">
        <v>1333</v>
      </c>
      <c r="C467" t="s">
        <v>1030</v>
      </c>
      <c r="D467" t="s">
        <v>1161</v>
      </c>
      <c r="E467" s="13">
        <v>4</v>
      </c>
      <c r="F467" s="13"/>
    </row>
    <row r="468" spans="1:6" x14ac:dyDescent="0.35">
      <c r="A468" s="187">
        <v>11363</v>
      </c>
      <c r="B468" s="187" t="s">
        <v>1333</v>
      </c>
      <c r="C468" t="s">
        <v>1030</v>
      </c>
      <c r="D468" t="s">
        <v>1161</v>
      </c>
      <c r="E468" s="13">
        <v>4</v>
      </c>
      <c r="F468" s="13"/>
    </row>
    <row r="469" spans="1:6" x14ac:dyDescent="0.35">
      <c r="A469" s="187">
        <v>11364</v>
      </c>
      <c r="B469" s="187" t="s">
        <v>1334</v>
      </c>
      <c r="C469" t="s">
        <v>1030</v>
      </c>
      <c r="D469" t="s">
        <v>1161</v>
      </c>
      <c r="E469" s="13">
        <v>4</v>
      </c>
      <c r="F469" s="13"/>
    </row>
    <row r="470" spans="1:6" x14ac:dyDescent="0.35">
      <c r="A470" s="187">
        <v>11365</v>
      </c>
      <c r="B470" s="187" t="s">
        <v>1335</v>
      </c>
      <c r="C470" t="s">
        <v>1030</v>
      </c>
      <c r="D470" t="s">
        <v>1161</v>
      </c>
      <c r="E470" s="13">
        <v>4</v>
      </c>
      <c r="F470" s="13"/>
    </row>
    <row r="471" spans="1:6" x14ac:dyDescent="0.35">
      <c r="A471" s="187">
        <v>11366</v>
      </c>
      <c r="B471" s="187" t="s">
        <v>1335</v>
      </c>
      <c r="C471" t="s">
        <v>1030</v>
      </c>
      <c r="D471" t="s">
        <v>1161</v>
      </c>
      <c r="E471" s="13">
        <v>4</v>
      </c>
      <c r="F471" s="13"/>
    </row>
    <row r="472" spans="1:6" x14ac:dyDescent="0.35">
      <c r="A472" s="187">
        <v>11367</v>
      </c>
      <c r="B472" s="187" t="s">
        <v>1329</v>
      </c>
      <c r="C472" t="s">
        <v>1030</v>
      </c>
      <c r="D472" t="s">
        <v>1161</v>
      </c>
      <c r="E472" s="13">
        <v>4</v>
      </c>
      <c r="F472" s="13"/>
    </row>
    <row r="473" spans="1:6" x14ac:dyDescent="0.35">
      <c r="A473" s="187">
        <v>11368</v>
      </c>
      <c r="B473" s="187" t="s">
        <v>1336</v>
      </c>
      <c r="C473" t="s">
        <v>1030</v>
      </c>
      <c r="D473" t="s">
        <v>1161</v>
      </c>
      <c r="E473" s="13">
        <v>4</v>
      </c>
      <c r="F473" s="13"/>
    </row>
    <row r="474" spans="1:6" x14ac:dyDescent="0.35">
      <c r="A474" s="187">
        <v>11369</v>
      </c>
      <c r="B474" s="187" t="s">
        <v>1337</v>
      </c>
      <c r="C474" t="s">
        <v>1030</v>
      </c>
      <c r="D474" t="s">
        <v>1161</v>
      </c>
      <c r="E474" s="13">
        <v>4</v>
      </c>
      <c r="F474" s="13"/>
    </row>
    <row r="475" spans="1:6" x14ac:dyDescent="0.35">
      <c r="A475" s="187">
        <v>11370</v>
      </c>
      <c r="B475" s="187" t="s">
        <v>1337</v>
      </c>
      <c r="C475" t="s">
        <v>1030</v>
      </c>
      <c r="D475" t="s">
        <v>1161</v>
      </c>
      <c r="E475" s="13">
        <v>4</v>
      </c>
      <c r="F475" s="13"/>
    </row>
    <row r="476" spans="1:6" x14ac:dyDescent="0.35">
      <c r="A476" s="187">
        <v>11371</v>
      </c>
      <c r="B476" s="187" t="s">
        <v>1329</v>
      </c>
      <c r="C476" t="s">
        <v>1030</v>
      </c>
      <c r="D476" t="s">
        <v>1161</v>
      </c>
      <c r="E476" s="13">
        <v>4</v>
      </c>
      <c r="F476" s="13"/>
    </row>
    <row r="477" spans="1:6" x14ac:dyDescent="0.35">
      <c r="A477" s="187">
        <v>11372</v>
      </c>
      <c r="B477" s="187" t="s">
        <v>1338</v>
      </c>
      <c r="C477" t="s">
        <v>1030</v>
      </c>
      <c r="D477" t="s">
        <v>1161</v>
      </c>
      <c r="E477" s="13">
        <v>4</v>
      </c>
      <c r="F477" s="13"/>
    </row>
    <row r="478" spans="1:6" x14ac:dyDescent="0.35">
      <c r="A478" s="187">
        <v>11373</v>
      </c>
      <c r="B478" s="187" t="s">
        <v>1339</v>
      </c>
      <c r="C478" t="s">
        <v>1030</v>
      </c>
      <c r="D478" t="s">
        <v>1161</v>
      </c>
      <c r="E478" s="13">
        <v>4</v>
      </c>
      <c r="F478" s="13"/>
    </row>
    <row r="479" spans="1:6" x14ac:dyDescent="0.35">
      <c r="A479" s="187">
        <v>11374</v>
      </c>
      <c r="B479" s="187" t="s">
        <v>1340</v>
      </c>
      <c r="C479" t="s">
        <v>1030</v>
      </c>
      <c r="D479" t="s">
        <v>1161</v>
      </c>
      <c r="E479" s="13">
        <v>4</v>
      </c>
      <c r="F479" s="13"/>
    </row>
    <row r="480" spans="1:6" x14ac:dyDescent="0.35">
      <c r="A480" s="187">
        <v>11375</v>
      </c>
      <c r="B480" s="187" t="s">
        <v>1341</v>
      </c>
      <c r="C480" t="s">
        <v>1030</v>
      </c>
      <c r="D480" t="s">
        <v>1161</v>
      </c>
      <c r="E480" s="13">
        <v>4</v>
      </c>
      <c r="F480" s="13"/>
    </row>
    <row r="481" spans="1:6" x14ac:dyDescent="0.35">
      <c r="A481" s="187">
        <v>11377</v>
      </c>
      <c r="B481" s="187" t="s">
        <v>1342</v>
      </c>
      <c r="C481" t="s">
        <v>1030</v>
      </c>
      <c r="D481" t="s">
        <v>1161</v>
      </c>
      <c r="E481" s="13">
        <v>4</v>
      </c>
      <c r="F481" s="13"/>
    </row>
    <row r="482" spans="1:6" x14ac:dyDescent="0.35">
      <c r="A482" s="187">
        <v>11378</v>
      </c>
      <c r="B482" s="187" t="s">
        <v>1343</v>
      </c>
      <c r="C482" t="s">
        <v>1030</v>
      </c>
      <c r="D482" t="s">
        <v>1161</v>
      </c>
      <c r="E482" s="13">
        <v>4</v>
      </c>
      <c r="F482" s="13"/>
    </row>
    <row r="483" spans="1:6" x14ac:dyDescent="0.35">
      <c r="A483" s="187">
        <v>11379</v>
      </c>
      <c r="B483" s="187" t="s">
        <v>1344</v>
      </c>
      <c r="C483" t="s">
        <v>1030</v>
      </c>
      <c r="D483" t="s">
        <v>1161</v>
      </c>
      <c r="E483" s="13">
        <v>4</v>
      </c>
      <c r="F483" s="13"/>
    </row>
    <row r="484" spans="1:6" x14ac:dyDescent="0.35">
      <c r="A484" s="187">
        <v>11380</v>
      </c>
      <c r="B484" s="187" t="s">
        <v>1339</v>
      </c>
      <c r="C484" t="s">
        <v>1030</v>
      </c>
      <c r="D484" t="s">
        <v>1161</v>
      </c>
      <c r="E484" s="13">
        <v>4</v>
      </c>
      <c r="F484" s="13"/>
    </row>
    <row r="485" spans="1:6" x14ac:dyDescent="0.35">
      <c r="A485" s="187">
        <v>11381</v>
      </c>
      <c r="B485" s="187" t="s">
        <v>1329</v>
      </c>
      <c r="C485" t="s">
        <v>1030</v>
      </c>
      <c r="D485" t="s">
        <v>1161</v>
      </c>
      <c r="E485" s="13">
        <v>4</v>
      </c>
      <c r="F485" s="13"/>
    </row>
    <row r="486" spans="1:6" x14ac:dyDescent="0.35">
      <c r="A486" s="187">
        <v>11385</v>
      </c>
      <c r="B486" s="187" t="s">
        <v>1345</v>
      </c>
      <c r="C486" t="s">
        <v>1030</v>
      </c>
      <c r="D486" t="s">
        <v>1161</v>
      </c>
      <c r="E486" s="13">
        <v>4</v>
      </c>
      <c r="F486" s="13"/>
    </row>
    <row r="487" spans="1:6" x14ac:dyDescent="0.35">
      <c r="A487" s="187">
        <v>11386</v>
      </c>
      <c r="B487" s="187" t="s">
        <v>1345</v>
      </c>
      <c r="C487" t="s">
        <v>1030</v>
      </c>
      <c r="D487" t="s">
        <v>1161</v>
      </c>
      <c r="E487" s="13">
        <v>4</v>
      </c>
      <c r="F487" s="13"/>
    </row>
    <row r="488" spans="1:6" x14ac:dyDescent="0.35">
      <c r="A488" s="187">
        <v>11390</v>
      </c>
      <c r="B488" s="187" t="s">
        <v>1329</v>
      </c>
      <c r="C488" t="s">
        <v>1030</v>
      </c>
      <c r="D488" t="s">
        <v>1161</v>
      </c>
      <c r="E488" s="13">
        <v>4</v>
      </c>
      <c r="F488" s="13"/>
    </row>
    <row r="489" spans="1:6" x14ac:dyDescent="0.35">
      <c r="A489" s="187">
        <v>11405</v>
      </c>
      <c r="B489" s="187" t="s">
        <v>1346</v>
      </c>
      <c r="C489" t="s">
        <v>1030</v>
      </c>
      <c r="D489" t="s">
        <v>1161</v>
      </c>
      <c r="E489" s="13">
        <v>4</v>
      </c>
      <c r="F489" s="13"/>
    </row>
    <row r="490" spans="1:6" x14ac:dyDescent="0.35">
      <c r="A490" s="187">
        <v>11411</v>
      </c>
      <c r="B490" s="187" t="s">
        <v>1347</v>
      </c>
      <c r="C490" t="s">
        <v>1030</v>
      </c>
      <c r="D490" t="s">
        <v>1161</v>
      </c>
      <c r="E490" s="13">
        <v>4</v>
      </c>
      <c r="F490" s="13"/>
    </row>
    <row r="491" spans="1:6" x14ac:dyDescent="0.35">
      <c r="A491" s="187">
        <v>11412</v>
      </c>
      <c r="B491" s="187" t="s">
        <v>1348</v>
      </c>
      <c r="C491" t="s">
        <v>1030</v>
      </c>
      <c r="D491" t="s">
        <v>1161</v>
      </c>
      <c r="E491" s="13">
        <v>4</v>
      </c>
      <c r="F491" s="13"/>
    </row>
    <row r="492" spans="1:6" x14ac:dyDescent="0.35">
      <c r="A492" s="187">
        <v>11413</v>
      </c>
      <c r="B492" s="187" t="s">
        <v>1349</v>
      </c>
      <c r="C492" t="s">
        <v>1030</v>
      </c>
      <c r="D492" t="s">
        <v>1161</v>
      </c>
      <c r="E492" s="13">
        <v>4</v>
      </c>
      <c r="F492" s="13"/>
    </row>
    <row r="493" spans="1:6" x14ac:dyDescent="0.35">
      <c r="A493" s="187">
        <v>11414</v>
      </c>
      <c r="B493" s="187" t="s">
        <v>1350</v>
      </c>
      <c r="C493" t="s">
        <v>1030</v>
      </c>
      <c r="D493" t="s">
        <v>1161</v>
      </c>
      <c r="E493" s="13">
        <v>4</v>
      </c>
      <c r="F493" s="13"/>
    </row>
    <row r="494" spans="1:6" x14ac:dyDescent="0.35">
      <c r="A494" s="187">
        <v>11415</v>
      </c>
      <c r="B494" s="187" t="s">
        <v>1351</v>
      </c>
      <c r="C494" t="s">
        <v>1030</v>
      </c>
      <c r="D494" t="s">
        <v>1161</v>
      </c>
      <c r="E494" s="13">
        <v>4</v>
      </c>
      <c r="F494" s="13"/>
    </row>
    <row r="495" spans="1:6" x14ac:dyDescent="0.35">
      <c r="A495" s="187">
        <v>11416</v>
      </c>
      <c r="B495" s="187" t="s">
        <v>1352</v>
      </c>
      <c r="C495" t="s">
        <v>1030</v>
      </c>
      <c r="D495" t="s">
        <v>1161</v>
      </c>
      <c r="E495" s="13">
        <v>4</v>
      </c>
      <c r="F495" s="13"/>
    </row>
    <row r="496" spans="1:6" x14ac:dyDescent="0.35">
      <c r="A496" s="187">
        <v>11417</v>
      </c>
      <c r="B496" s="187" t="s">
        <v>1352</v>
      </c>
      <c r="C496" t="s">
        <v>1030</v>
      </c>
      <c r="D496" t="s">
        <v>1161</v>
      </c>
      <c r="E496" s="13">
        <v>4</v>
      </c>
      <c r="F496" s="13"/>
    </row>
    <row r="497" spans="1:6" x14ac:dyDescent="0.35">
      <c r="A497" s="187">
        <v>11418</v>
      </c>
      <c r="B497" s="187" t="s">
        <v>1353</v>
      </c>
      <c r="C497" t="s">
        <v>1030</v>
      </c>
      <c r="D497" t="s">
        <v>1161</v>
      </c>
      <c r="E497" s="13">
        <v>4</v>
      </c>
      <c r="F497" s="13"/>
    </row>
    <row r="498" spans="1:6" x14ac:dyDescent="0.35">
      <c r="A498" s="187">
        <v>11419</v>
      </c>
      <c r="B498" s="187" t="s">
        <v>1354</v>
      </c>
      <c r="C498" t="s">
        <v>1030</v>
      </c>
      <c r="D498" t="s">
        <v>1161</v>
      </c>
      <c r="E498" s="13">
        <v>4</v>
      </c>
      <c r="F498" s="13"/>
    </row>
    <row r="499" spans="1:6" x14ac:dyDescent="0.35">
      <c r="A499" s="187">
        <v>11420</v>
      </c>
      <c r="B499" s="187" t="s">
        <v>1355</v>
      </c>
      <c r="C499" t="s">
        <v>1030</v>
      </c>
      <c r="D499" t="s">
        <v>1161</v>
      </c>
      <c r="E499" s="13">
        <v>4</v>
      </c>
      <c r="F499" s="13"/>
    </row>
    <row r="500" spans="1:6" x14ac:dyDescent="0.35">
      <c r="A500" s="187">
        <v>11421</v>
      </c>
      <c r="B500" s="187" t="s">
        <v>1356</v>
      </c>
      <c r="C500" t="s">
        <v>1030</v>
      </c>
      <c r="D500" t="s">
        <v>1161</v>
      </c>
      <c r="E500" s="13">
        <v>4</v>
      </c>
      <c r="F500" s="13"/>
    </row>
    <row r="501" spans="1:6" x14ac:dyDescent="0.35">
      <c r="A501" s="187">
        <v>11422</v>
      </c>
      <c r="B501" s="187" t="s">
        <v>1357</v>
      </c>
      <c r="C501" t="s">
        <v>1030</v>
      </c>
      <c r="D501" t="s">
        <v>1161</v>
      </c>
      <c r="E501" s="13">
        <v>4</v>
      </c>
      <c r="F501" s="13"/>
    </row>
    <row r="502" spans="1:6" x14ac:dyDescent="0.35">
      <c r="A502" s="187">
        <v>11423</v>
      </c>
      <c r="B502" s="187" t="s">
        <v>1358</v>
      </c>
      <c r="C502" t="s">
        <v>1030</v>
      </c>
      <c r="D502" t="s">
        <v>1161</v>
      </c>
      <c r="E502" s="13">
        <v>4</v>
      </c>
      <c r="F502" s="13"/>
    </row>
    <row r="503" spans="1:6" x14ac:dyDescent="0.35">
      <c r="A503" s="187">
        <v>11424</v>
      </c>
      <c r="B503" s="187" t="s">
        <v>1346</v>
      </c>
      <c r="C503" t="s">
        <v>1030</v>
      </c>
      <c r="D503" t="s">
        <v>1161</v>
      </c>
      <c r="E503" s="13">
        <v>4</v>
      </c>
      <c r="F503" s="13"/>
    </row>
    <row r="504" spans="1:6" x14ac:dyDescent="0.35">
      <c r="A504" s="187">
        <v>11425</v>
      </c>
      <c r="B504" s="187" t="s">
        <v>1346</v>
      </c>
      <c r="C504" t="s">
        <v>1030</v>
      </c>
      <c r="D504" t="s">
        <v>1161</v>
      </c>
      <c r="E504" s="13">
        <v>4</v>
      </c>
      <c r="F504" s="13"/>
    </row>
    <row r="505" spans="1:6" x14ac:dyDescent="0.35">
      <c r="A505" s="187">
        <v>11426</v>
      </c>
      <c r="B505" s="187" t="s">
        <v>1359</v>
      </c>
      <c r="C505" t="s">
        <v>1030</v>
      </c>
      <c r="D505" t="s">
        <v>1161</v>
      </c>
      <c r="E505" s="13">
        <v>4</v>
      </c>
      <c r="F505" s="13"/>
    </row>
    <row r="506" spans="1:6" x14ac:dyDescent="0.35">
      <c r="A506" s="187">
        <v>11427</v>
      </c>
      <c r="B506" s="187" t="s">
        <v>1360</v>
      </c>
      <c r="C506" t="s">
        <v>1030</v>
      </c>
      <c r="D506" t="s">
        <v>1161</v>
      </c>
      <c r="E506" s="13">
        <v>4</v>
      </c>
      <c r="F506" s="13"/>
    </row>
    <row r="507" spans="1:6" x14ac:dyDescent="0.35">
      <c r="A507" s="187">
        <v>11428</v>
      </c>
      <c r="B507" s="187" t="s">
        <v>1360</v>
      </c>
      <c r="C507" t="s">
        <v>1030</v>
      </c>
      <c r="D507" t="s">
        <v>1161</v>
      </c>
      <c r="E507" s="13">
        <v>4</v>
      </c>
      <c r="F507" s="13"/>
    </row>
    <row r="508" spans="1:6" x14ac:dyDescent="0.35">
      <c r="A508" s="187">
        <v>11429</v>
      </c>
      <c r="B508" s="187" t="s">
        <v>1360</v>
      </c>
      <c r="C508" t="s">
        <v>1030</v>
      </c>
      <c r="D508" t="s">
        <v>1161</v>
      </c>
      <c r="E508" s="13">
        <v>4</v>
      </c>
      <c r="F508" s="13"/>
    </row>
    <row r="509" spans="1:6" x14ac:dyDescent="0.35">
      <c r="A509" s="187">
        <v>11430</v>
      </c>
      <c r="B509" s="187" t="s">
        <v>1346</v>
      </c>
      <c r="C509" t="s">
        <v>1030</v>
      </c>
      <c r="D509" t="s">
        <v>1161</v>
      </c>
      <c r="E509" s="13">
        <v>4</v>
      </c>
      <c r="F509" s="13"/>
    </row>
    <row r="510" spans="1:6" x14ac:dyDescent="0.35">
      <c r="A510" s="187">
        <v>11431</v>
      </c>
      <c r="B510" s="187" t="s">
        <v>1346</v>
      </c>
      <c r="C510" t="s">
        <v>1030</v>
      </c>
      <c r="D510" t="s">
        <v>1161</v>
      </c>
      <c r="E510" s="13">
        <v>4</v>
      </c>
      <c r="F510" s="13"/>
    </row>
    <row r="511" spans="1:6" x14ac:dyDescent="0.35">
      <c r="A511" s="187">
        <v>11432</v>
      </c>
      <c r="B511" s="187" t="s">
        <v>1346</v>
      </c>
      <c r="C511" t="s">
        <v>1030</v>
      </c>
      <c r="D511" t="s">
        <v>1161</v>
      </c>
      <c r="E511" s="13">
        <v>4</v>
      </c>
      <c r="F511" s="13"/>
    </row>
    <row r="512" spans="1:6" x14ac:dyDescent="0.35">
      <c r="A512" s="187">
        <v>11433</v>
      </c>
      <c r="B512" s="187" t="s">
        <v>1346</v>
      </c>
      <c r="C512" t="s">
        <v>1030</v>
      </c>
      <c r="D512" t="s">
        <v>1161</v>
      </c>
      <c r="E512" s="13">
        <v>4</v>
      </c>
      <c r="F512" s="13"/>
    </row>
    <row r="513" spans="1:6" x14ac:dyDescent="0.35">
      <c r="A513" s="187">
        <v>11434</v>
      </c>
      <c r="B513" s="187" t="s">
        <v>1346</v>
      </c>
      <c r="C513" t="s">
        <v>1030</v>
      </c>
      <c r="D513" t="s">
        <v>1161</v>
      </c>
      <c r="E513" s="13">
        <v>4</v>
      </c>
      <c r="F513" s="13"/>
    </row>
    <row r="514" spans="1:6" x14ac:dyDescent="0.35">
      <c r="A514" s="187">
        <v>11435</v>
      </c>
      <c r="B514" s="187" t="s">
        <v>1346</v>
      </c>
      <c r="C514" t="s">
        <v>1030</v>
      </c>
      <c r="D514" t="s">
        <v>1161</v>
      </c>
      <c r="E514" s="13">
        <v>4</v>
      </c>
      <c r="F514" s="13"/>
    </row>
    <row r="515" spans="1:6" x14ac:dyDescent="0.35">
      <c r="A515" s="187">
        <v>11436</v>
      </c>
      <c r="B515" s="187" t="s">
        <v>1346</v>
      </c>
      <c r="C515" t="s">
        <v>1030</v>
      </c>
      <c r="D515" t="s">
        <v>1161</v>
      </c>
      <c r="E515" s="13">
        <v>4</v>
      </c>
      <c r="F515" s="13"/>
    </row>
    <row r="516" spans="1:6" x14ac:dyDescent="0.35">
      <c r="A516" s="187">
        <v>11437</v>
      </c>
      <c r="B516" s="187" t="s">
        <v>1346</v>
      </c>
      <c r="C516" t="s">
        <v>1030</v>
      </c>
      <c r="D516" t="s">
        <v>1161</v>
      </c>
      <c r="E516" s="13">
        <v>4</v>
      </c>
      <c r="F516" s="13"/>
    </row>
    <row r="517" spans="1:6" x14ac:dyDescent="0.35">
      <c r="A517" s="187">
        <v>11439</v>
      </c>
      <c r="B517" s="187" t="s">
        <v>1346</v>
      </c>
      <c r="C517" t="s">
        <v>1030</v>
      </c>
      <c r="D517" t="s">
        <v>1161</v>
      </c>
      <c r="E517" s="13">
        <v>4</v>
      </c>
      <c r="F517" s="13"/>
    </row>
    <row r="518" spans="1:6" x14ac:dyDescent="0.35">
      <c r="A518" s="187">
        <v>11451</v>
      </c>
      <c r="B518" s="187" t="s">
        <v>1346</v>
      </c>
      <c r="C518" t="s">
        <v>1030</v>
      </c>
      <c r="D518" t="s">
        <v>1161</v>
      </c>
      <c r="E518" s="13">
        <v>4</v>
      </c>
      <c r="F518" s="13"/>
    </row>
    <row r="519" spans="1:6" x14ac:dyDescent="0.35">
      <c r="A519" s="187">
        <v>11499</v>
      </c>
      <c r="B519" s="187" t="s">
        <v>1346</v>
      </c>
      <c r="C519" t="s">
        <v>1030</v>
      </c>
      <c r="D519" t="s">
        <v>1161</v>
      </c>
      <c r="E519" s="13">
        <v>4</v>
      </c>
      <c r="F519" s="13"/>
    </row>
    <row r="520" spans="1:6" x14ac:dyDescent="0.35">
      <c r="A520" s="187">
        <v>11501</v>
      </c>
      <c r="B520" s="187" t="s">
        <v>1361</v>
      </c>
      <c r="C520" t="s">
        <v>1030</v>
      </c>
      <c r="D520" t="s">
        <v>799</v>
      </c>
      <c r="E520" s="13">
        <v>4</v>
      </c>
      <c r="F520" s="13"/>
    </row>
    <row r="521" spans="1:6" x14ac:dyDescent="0.35">
      <c r="A521" s="187">
        <v>11507</v>
      </c>
      <c r="B521" s="187" t="s">
        <v>1362</v>
      </c>
      <c r="C521" t="s">
        <v>1030</v>
      </c>
      <c r="D521" t="s">
        <v>799</v>
      </c>
      <c r="E521" s="13">
        <v>4</v>
      </c>
      <c r="F521" s="13"/>
    </row>
    <row r="522" spans="1:6" x14ac:dyDescent="0.35">
      <c r="A522" s="187">
        <v>11509</v>
      </c>
      <c r="B522" s="187" t="s">
        <v>1363</v>
      </c>
      <c r="C522" t="s">
        <v>1030</v>
      </c>
      <c r="D522" t="s">
        <v>799</v>
      </c>
      <c r="E522" s="13">
        <v>4</v>
      </c>
      <c r="F522" s="13"/>
    </row>
    <row r="523" spans="1:6" x14ac:dyDescent="0.35">
      <c r="A523" s="187">
        <v>11510</v>
      </c>
      <c r="B523" s="187" t="s">
        <v>1364</v>
      </c>
      <c r="C523" t="s">
        <v>1030</v>
      </c>
      <c r="D523" t="s">
        <v>799</v>
      </c>
      <c r="E523" s="13">
        <v>4</v>
      </c>
      <c r="F523" s="13"/>
    </row>
    <row r="524" spans="1:6" x14ac:dyDescent="0.35">
      <c r="A524" s="187">
        <v>11514</v>
      </c>
      <c r="B524" s="187" t="s">
        <v>1365</v>
      </c>
      <c r="C524" t="s">
        <v>1030</v>
      </c>
      <c r="D524" t="s">
        <v>799</v>
      </c>
      <c r="E524" s="13">
        <v>4</v>
      </c>
      <c r="F524" s="13"/>
    </row>
    <row r="525" spans="1:6" x14ac:dyDescent="0.35">
      <c r="A525" s="187">
        <v>11516</v>
      </c>
      <c r="B525" s="187" t="s">
        <v>1366</v>
      </c>
      <c r="C525" t="s">
        <v>1030</v>
      </c>
      <c r="D525" t="s">
        <v>799</v>
      </c>
      <c r="E525" s="13">
        <v>4</v>
      </c>
      <c r="F525" s="13"/>
    </row>
    <row r="526" spans="1:6" x14ac:dyDescent="0.35">
      <c r="A526" s="187">
        <v>11518</v>
      </c>
      <c r="B526" s="187" t="s">
        <v>1367</v>
      </c>
      <c r="C526" t="s">
        <v>1030</v>
      </c>
      <c r="D526" t="s">
        <v>799</v>
      </c>
      <c r="E526" s="13">
        <v>4</v>
      </c>
      <c r="F526" s="13"/>
    </row>
    <row r="527" spans="1:6" x14ac:dyDescent="0.35">
      <c r="A527" s="187">
        <v>11520</v>
      </c>
      <c r="B527" s="187" t="s">
        <v>1368</v>
      </c>
      <c r="C527" t="s">
        <v>1030</v>
      </c>
      <c r="D527" t="s">
        <v>799</v>
      </c>
      <c r="E527" s="13">
        <v>4</v>
      </c>
      <c r="F527" s="13"/>
    </row>
    <row r="528" spans="1:6" x14ac:dyDescent="0.35">
      <c r="A528" s="187">
        <v>11530</v>
      </c>
      <c r="B528" s="187" t="s">
        <v>1369</v>
      </c>
      <c r="C528" t="s">
        <v>1030</v>
      </c>
      <c r="D528" t="s">
        <v>799</v>
      </c>
      <c r="E528" s="13">
        <v>4</v>
      </c>
      <c r="F528" s="13"/>
    </row>
    <row r="529" spans="1:6" x14ac:dyDescent="0.35">
      <c r="A529" s="187">
        <v>11531</v>
      </c>
      <c r="B529" s="187" t="s">
        <v>1369</v>
      </c>
      <c r="C529" t="s">
        <v>1030</v>
      </c>
      <c r="D529" t="s">
        <v>799</v>
      </c>
      <c r="E529" s="13">
        <v>4</v>
      </c>
      <c r="F529" s="13"/>
    </row>
    <row r="530" spans="1:6" x14ac:dyDescent="0.35">
      <c r="A530" s="187">
        <v>11535</v>
      </c>
      <c r="B530" s="187" t="s">
        <v>1369</v>
      </c>
      <c r="C530" t="s">
        <v>1030</v>
      </c>
      <c r="D530" t="s">
        <v>799</v>
      </c>
      <c r="E530" s="13">
        <v>4</v>
      </c>
      <c r="F530" s="13"/>
    </row>
    <row r="531" spans="1:6" x14ac:dyDescent="0.35">
      <c r="A531" s="187">
        <v>11536</v>
      </c>
      <c r="B531" s="187" t="s">
        <v>1369</v>
      </c>
      <c r="C531" t="s">
        <v>1030</v>
      </c>
      <c r="D531" t="s">
        <v>799</v>
      </c>
      <c r="E531" s="13">
        <v>4</v>
      </c>
      <c r="F531" s="13"/>
    </row>
    <row r="532" spans="1:6" x14ac:dyDescent="0.35">
      <c r="A532" s="187">
        <v>11542</v>
      </c>
      <c r="B532" s="187" t="s">
        <v>1370</v>
      </c>
      <c r="C532" t="s">
        <v>1030</v>
      </c>
      <c r="D532" t="s">
        <v>799</v>
      </c>
      <c r="E532" s="13">
        <v>4</v>
      </c>
      <c r="F532" s="13"/>
    </row>
    <row r="533" spans="1:6" x14ac:dyDescent="0.35">
      <c r="A533" s="187">
        <v>11545</v>
      </c>
      <c r="B533" s="187" t="s">
        <v>1371</v>
      </c>
      <c r="C533" t="s">
        <v>1030</v>
      </c>
      <c r="D533" t="s">
        <v>799</v>
      </c>
      <c r="E533" s="13">
        <v>4</v>
      </c>
      <c r="F533" s="13"/>
    </row>
    <row r="534" spans="1:6" x14ac:dyDescent="0.35">
      <c r="A534" s="187">
        <v>11547</v>
      </c>
      <c r="B534" s="187" t="s">
        <v>1372</v>
      </c>
      <c r="C534" t="s">
        <v>1030</v>
      </c>
      <c r="D534" t="s">
        <v>799</v>
      </c>
      <c r="E534" s="13">
        <v>4</v>
      </c>
      <c r="F534" s="13"/>
    </row>
    <row r="535" spans="1:6" x14ac:dyDescent="0.35">
      <c r="A535" s="187">
        <v>11548</v>
      </c>
      <c r="B535" s="187" t="s">
        <v>1373</v>
      </c>
      <c r="C535" t="s">
        <v>1030</v>
      </c>
      <c r="D535" t="s">
        <v>799</v>
      </c>
      <c r="E535" s="13">
        <v>4</v>
      </c>
      <c r="F535" s="13"/>
    </row>
    <row r="536" spans="1:6" x14ac:dyDescent="0.35">
      <c r="A536" s="187">
        <v>11549</v>
      </c>
      <c r="B536" s="187" t="s">
        <v>1374</v>
      </c>
      <c r="C536" t="s">
        <v>1030</v>
      </c>
      <c r="D536" t="s">
        <v>799</v>
      </c>
      <c r="E536" s="13">
        <v>4</v>
      </c>
      <c r="F536" s="13"/>
    </row>
    <row r="537" spans="1:6" x14ac:dyDescent="0.35">
      <c r="A537" s="187">
        <v>11550</v>
      </c>
      <c r="B537" s="187" t="s">
        <v>1374</v>
      </c>
      <c r="C537" t="s">
        <v>1030</v>
      </c>
      <c r="D537" t="s">
        <v>799</v>
      </c>
      <c r="E537" s="13">
        <v>4</v>
      </c>
      <c r="F537" s="13"/>
    </row>
    <row r="538" spans="1:6" x14ac:dyDescent="0.35">
      <c r="A538" s="187">
        <v>11551</v>
      </c>
      <c r="B538" s="187" t="s">
        <v>1374</v>
      </c>
      <c r="C538" t="s">
        <v>1030</v>
      </c>
      <c r="D538" t="s">
        <v>799</v>
      </c>
      <c r="E538" s="13">
        <v>4</v>
      </c>
      <c r="F538" s="13"/>
    </row>
    <row r="539" spans="1:6" x14ac:dyDescent="0.35">
      <c r="A539" s="187">
        <v>11552</v>
      </c>
      <c r="B539" s="187" t="s">
        <v>1375</v>
      </c>
      <c r="C539" t="s">
        <v>1030</v>
      </c>
      <c r="D539" t="s">
        <v>799</v>
      </c>
      <c r="E539" s="13">
        <v>4</v>
      </c>
      <c r="F539" s="13"/>
    </row>
    <row r="540" spans="1:6" x14ac:dyDescent="0.35">
      <c r="A540" s="187">
        <v>11553</v>
      </c>
      <c r="B540" s="187" t="s">
        <v>1376</v>
      </c>
      <c r="C540" t="s">
        <v>1030</v>
      </c>
      <c r="D540" t="s">
        <v>799</v>
      </c>
      <c r="E540" s="13">
        <v>4</v>
      </c>
      <c r="F540" s="13"/>
    </row>
    <row r="541" spans="1:6" x14ac:dyDescent="0.35">
      <c r="A541" s="187">
        <v>11554</v>
      </c>
      <c r="B541" s="187" t="s">
        <v>1377</v>
      </c>
      <c r="C541" t="s">
        <v>1030</v>
      </c>
      <c r="D541" t="s">
        <v>799</v>
      </c>
      <c r="E541" s="13">
        <v>4</v>
      </c>
      <c r="F541" s="13"/>
    </row>
    <row r="542" spans="1:6" x14ac:dyDescent="0.35">
      <c r="A542" s="187">
        <v>11555</v>
      </c>
      <c r="B542" s="187" t="s">
        <v>1376</v>
      </c>
      <c r="C542" t="s">
        <v>1030</v>
      </c>
      <c r="D542" t="s">
        <v>799</v>
      </c>
      <c r="E542" s="13">
        <v>4</v>
      </c>
      <c r="F542" s="13"/>
    </row>
    <row r="543" spans="1:6" x14ac:dyDescent="0.35">
      <c r="A543" s="187">
        <v>11556</v>
      </c>
      <c r="B543" s="187" t="s">
        <v>1376</v>
      </c>
      <c r="C543" t="s">
        <v>1030</v>
      </c>
      <c r="D543" t="s">
        <v>799</v>
      </c>
      <c r="E543" s="13">
        <v>4</v>
      </c>
      <c r="F543" s="13"/>
    </row>
    <row r="544" spans="1:6" x14ac:dyDescent="0.35">
      <c r="A544" s="187">
        <v>11557</v>
      </c>
      <c r="B544" s="187" t="s">
        <v>1378</v>
      </c>
      <c r="C544" t="s">
        <v>1030</v>
      </c>
      <c r="D544" t="s">
        <v>799</v>
      </c>
      <c r="E544" s="13">
        <v>4</v>
      </c>
      <c r="F544" s="13"/>
    </row>
    <row r="545" spans="1:6" x14ac:dyDescent="0.35">
      <c r="A545" s="187">
        <v>11558</v>
      </c>
      <c r="B545" s="187" t="s">
        <v>1379</v>
      </c>
      <c r="C545" t="s">
        <v>1030</v>
      </c>
      <c r="D545" t="s">
        <v>799</v>
      </c>
      <c r="E545" s="13">
        <v>4</v>
      </c>
      <c r="F545" s="13"/>
    </row>
    <row r="546" spans="1:6" x14ac:dyDescent="0.35">
      <c r="A546" s="187">
        <v>11559</v>
      </c>
      <c r="B546" s="187" t="s">
        <v>1380</v>
      </c>
      <c r="C546" t="s">
        <v>1030</v>
      </c>
      <c r="D546" t="s">
        <v>799</v>
      </c>
      <c r="E546" s="13">
        <v>4</v>
      </c>
      <c r="F546" s="13"/>
    </row>
    <row r="547" spans="1:6" x14ac:dyDescent="0.35">
      <c r="A547" s="187">
        <v>11560</v>
      </c>
      <c r="B547" s="187" t="s">
        <v>1381</v>
      </c>
      <c r="C547" t="s">
        <v>1030</v>
      </c>
      <c r="D547" t="s">
        <v>799</v>
      </c>
      <c r="E547" s="13">
        <v>4</v>
      </c>
      <c r="F547" s="13"/>
    </row>
    <row r="548" spans="1:6" x14ac:dyDescent="0.35">
      <c r="A548" s="187">
        <v>11561</v>
      </c>
      <c r="B548" s="187" t="s">
        <v>1382</v>
      </c>
      <c r="C548" t="s">
        <v>1030</v>
      </c>
      <c r="D548" t="s">
        <v>799</v>
      </c>
      <c r="E548" s="13">
        <v>4</v>
      </c>
      <c r="F548" s="13"/>
    </row>
    <row r="549" spans="1:6" x14ac:dyDescent="0.35">
      <c r="A549" s="187">
        <v>11563</v>
      </c>
      <c r="B549" s="187" t="s">
        <v>1383</v>
      </c>
      <c r="C549" t="s">
        <v>1030</v>
      </c>
      <c r="D549" t="s">
        <v>799</v>
      </c>
      <c r="E549" s="13">
        <v>4</v>
      </c>
      <c r="F549" s="13"/>
    </row>
    <row r="550" spans="1:6" x14ac:dyDescent="0.35">
      <c r="A550" s="187">
        <v>11565</v>
      </c>
      <c r="B550" s="187" t="s">
        <v>1384</v>
      </c>
      <c r="C550" t="s">
        <v>1030</v>
      </c>
      <c r="D550" t="s">
        <v>799</v>
      </c>
      <c r="E550" s="13">
        <v>4</v>
      </c>
      <c r="F550" s="13"/>
    </row>
    <row r="551" spans="1:6" x14ac:dyDescent="0.35">
      <c r="A551" s="187">
        <v>11566</v>
      </c>
      <c r="B551" s="187" t="s">
        <v>1385</v>
      </c>
      <c r="C551" t="s">
        <v>1030</v>
      </c>
      <c r="D551" t="s">
        <v>799</v>
      </c>
      <c r="E551" s="13">
        <v>4</v>
      </c>
      <c r="F551" s="13"/>
    </row>
    <row r="552" spans="1:6" x14ac:dyDescent="0.35">
      <c r="A552" s="187">
        <v>11568</v>
      </c>
      <c r="B552" s="187" t="s">
        <v>1386</v>
      </c>
      <c r="C552" t="s">
        <v>1030</v>
      </c>
      <c r="D552" t="s">
        <v>799</v>
      </c>
      <c r="E552" s="13">
        <v>4</v>
      </c>
      <c r="F552" s="13"/>
    </row>
    <row r="553" spans="1:6" x14ac:dyDescent="0.35">
      <c r="A553" s="187">
        <v>11569</v>
      </c>
      <c r="B553" s="187" t="s">
        <v>1387</v>
      </c>
      <c r="C553" t="s">
        <v>1030</v>
      </c>
      <c r="D553" t="s">
        <v>799</v>
      </c>
      <c r="E553" s="13">
        <v>4</v>
      </c>
      <c r="F553" s="13"/>
    </row>
    <row r="554" spans="1:6" x14ac:dyDescent="0.35">
      <c r="A554" s="187">
        <v>11570</v>
      </c>
      <c r="B554" s="187" t="s">
        <v>1388</v>
      </c>
      <c r="C554" t="s">
        <v>1030</v>
      </c>
      <c r="D554" t="s">
        <v>799</v>
      </c>
      <c r="E554" s="13">
        <v>4</v>
      </c>
      <c r="F554" s="13"/>
    </row>
    <row r="555" spans="1:6" x14ac:dyDescent="0.35">
      <c r="A555" s="187">
        <v>11571</v>
      </c>
      <c r="B555" s="187" t="s">
        <v>1388</v>
      </c>
      <c r="C555" t="s">
        <v>1030</v>
      </c>
      <c r="D555" t="s">
        <v>799</v>
      </c>
      <c r="E555" s="13">
        <v>4</v>
      </c>
      <c r="F555" s="13"/>
    </row>
    <row r="556" spans="1:6" x14ac:dyDescent="0.35">
      <c r="A556" s="187">
        <v>11572</v>
      </c>
      <c r="B556" s="187" t="s">
        <v>1389</v>
      </c>
      <c r="C556" t="s">
        <v>1030</v>
      </c>
      <c r="D556" t="s">
        <v>799</v>
      </c>
      <c r="E556" s="13">
        <v>4</v>
      </c>
      <c r="F556" s="13"/>
    </row>
    <row r="557" spans="1:6" x14ac:dyDescent="0.35">
      <c r="A557" s="187">
        <v>11575</v>
      </c>
      <c r="B557" s="187" t="s">
        <v>1390</v>
      </c>
      <c r="C557" t="s">
        <v>1030</v>
      </c>
      <c r="D557" t="s">
        <v>799</v>
      </c>
      <c r="E557" s="13">
        <v>4</v>
      </c>
      <c r="F557" s="13"/>
    </row>
    <row r="558" spans="1:6" x14ac:dyDescent="0.35">
      <c r="A558" s="187">
        <v>11576</v>
      </c>
      <c r="B558" s="187" t="s">
        <v>1391</v>
      </c>
      <c r="C558" t="s">
        <v>1030</v>
      </c>
      <c r="D558" t="s">
        <v>799</v>
      </c>
      <c r="E558" s="13">
        <v>4</v>
      </c>
      <c r="F558" s="13"/>
    </row>
    <row r="559" spans="1:6" x14ac:dyDescent="0.35">
      <c r="A559" s="187">
        <v>11577</v>
      </c>
      <c r="B559" s="187" t="s">
        <v>1392</v>
      </c>
      <c r="C559" t="s">
        <v>1030</v>
      </c>
      <c r="D559" t="s">
        <v>799</v>
      </c>
      <c r="E559" s="13">
        <v>4</v>
      </c>
      <c r="F559" s="13"/>
    </row>
    <row r="560" spans="1:6" x14ac:dyDescent="0.35">
      <c r="A560" s="187">
        <v>11579</v>
      </c>
      <c r="B560" s="187" t="s">
        <v>1393</v>
      </c>
      <c r="C560" t="s">
        <v>1030</v>
      </c>
      <c r="D560" t="s">
        <v>799</v>
      </c>
      <c r="E560" s="13">
        <v>4</v>
      </c>
      <c r="F560" s="13"/>
    </row>
    <row r="561" spans="1:6" x14ac:dyDescent="0.35">
      <c r="A561" s="187">
        <v>11580</v>
      </c>
      <c r="B561" s="187" t="s">
        <v>1394</v>
      </c>
      <c r="C561" t="s">
        <v>1030</v>
      </c>
      <c r="D561" t="s">
        <v>799</v>
      </c>
      <c r="E561" s="13">
        <v>4</v>
      </c>
      <c r="F561" s="13"/>
    </row>
    <row r="562" spans="1:6" x14ac:dyDescent="0.35">
      <c r="A562" s="187">
        <v>11581</v>
      </c>
      <c r="B562" s="187" t="s">
        <v>1394</v>
      </c>
      <c r="C562" t="s">
        <v>1030</v>
      </c>
      <c r="D562" t="s">
        <v>799</v>
      </c>
      <c r="E562" s="13">
        <v>4</v>
      </c>
      <c r="F562" s="13"/>
    </row>
    <row r="563" spans="1:6" x14ac:dyDescent="0.35">
      <c r="A563" s="187">
        <v>11582</v>
      </c>
      <c r="B563" s="187" t="s">
        <v>1394</v>
      </c>
      <c r="C563" t="s">
        <v>1030</v>
      </c>
      <c r="D563" t="s">
        <v>799</v>
      </c>
      <c r="E563" s="13">
        <v>4</v>
      </c>
      <c r="F563" s="13"/>
    </row>
    <row r="564" spans="1:6" x14ac:dyDescent="0.35">
      <c r="A564" s="187">
        <v>11590</v>
      </c>
      <c r="B564" s="187" t="s">
        <v>1395</v>
      </c>
      <c r="C564" t="s">
        <v>1030</v>
      </c>
      <c r="D564" t="s">
        <v>799</v>
      </c>
      <c r="E564" s="13">
        <v>4</v>
      </c>
      <c r="F564" s="13"/>
    </row>
    <row r="565" spans="1:6" x14ac:dyDescent="0.35">
      <c r="A565" s="187">
        <v>11592</v>
      </c>
      <c r="B565" s="187" t="s">
        <v>1388</v>
      </c>
      <c r="C565" t="s">
        <v>1030</v>
      </c>
      <c r="D565" t="s">
        <v>799</v>
      </c>
      <c r="E565" s="13">
        <v>4</v>
      </c>
      <c r="F565" s="13"/>
    </row>
    <row r="566" spans="1:6" x14ac:dyDescent="0.35">
      <c r="A566" s="187">
        <v>11594</v>
      </c>
      <c r="B566" s="187" t="s">
        <v>1395</v>
      </c>
      <c r="C566" t="s">
        <v>1030</v>
      </c>
      <c r="D566" t="s">
        <v>799</v>
      </c>
      <c r="E566" s="13">
        <v>4</v>
      </c>
      <c r="F566" s="13"/>
    </row>
    <row r="567" spans="1:6" x14ac:dyDescent="0.35">
      <c r="A567" s="187">
        <v>11595</v>
      </c>
      <c r="B567" s="187" t="s">
        <v>1395</v>
      </c>
      <c r="C567" t="s">
        <v>1030</v>
      </c>
      <c r="D567" t="s">
        <v>799</v>
      </c>
      <c r="E567" s="13">
        <v>4</v>
      </c>
      <c r="F567" s="13"/>
    </row>
    <row r="568" spans="1:6" x14ac:dyDescent="0.35">
      <c r="A568" s="187">
        <v>11596</v>
      </c>
      <c r="B568" s="187" t="s">
        <v>1396</v>
      </c>
      <c r="C568" t="s">
        <v>1030</v>
      </c>
      <c r="D568" t="s">
        <v>799</v>
      </c>
      <c r="E568" s="13">
        <v>4</v>
      </c>
      <c r="F568" s="13"/>
    </row>
    <row r="569" spans="1:6" x14ac:dyDescent="0.35">
      <c r="A569" s="187">
        <v>11597</v>
      </c>
      <c r="B569" s="187" t="s">
        <v>1395</v>
      </c>
      <c r="C569" t="s">
        <v>1030</v>
      </c>
      <c r="D569" t="s">
        <v>799</v>
      </c>
      <c r="E569" s="13">
        <v>4</v>
      </c>
      <c r="F569" s="13"/>
    </row>
    <row r="570" spans="1:6" x14ac:dyDescent="0.35">
      <c r="A570" s="187">
        <v>11598</v>
      </c>
      <c r="B570" s="187" t="s">
        <v>1397</v>
      </c>
      <c r="C570" t="s">
        <v>1030</v>
      </c>
      <c r="D570" t="s">
        <v>799</v>
      </c>
      <c r="E570" s="13">
        <v>4</v>
      </c>
      <c r="F570" s="13"/>
    </row>
    <row r="571" spans="1:6" x14ac:dyDescent="0.35">
      <c r="A571" s="187">
        <v>11599</v>
      </c>
      <c r="B571" s="187" t="s">
        <v>1369</v>
      </c>
      <c r="C571" t="s">
        <v>1030</v>
      </c>
      <c r="D571" t="s">
        <v>799</v>
      </c>
      <c r="E571" s="13">
        <v>4</v>
      </c>
      <c r="F571" s="13"/>
    </row>
    <row r="572" spans="1:6" x14ac:dyDescent="0.35">
      <c r="A572" s="187">
        <v>11690</v>
      </c>
      <c r="B572" s="187" t="s">
        <v>1398</v>
      </c>
      <c r="C572" t="s">
        <v>1030</v>
      </c>
      <c r="D572" t="s">
        <v>1161</v>
      </c>
      <c r="E572" s="13">
        <v>4</v>
      </c>
      <c r="F572" s="13"/>
    </row>
    <row r="573" spans="1:6" x14ac:dyDescent="0.35">
      <c r="A573" s="187">
        <v>11691</v>
      </c>
      <c r="B573" s="187" t="s">
        <v>1398</v>
      </c>
      <c r="C573" t="s">
        <v>1030</v>
      </c>
      <c r="D573" t="s">
        <v>1161</v>
      </c>
      <c r="E573" s="13">
        <v>4</v>
      </c>
      <c r="F573" s="13"/>
    </row>
    <row r="574" spans="1:6" x14ac:dyDescent="0.35">
      <c r="A574" s="187">
        <v>11692</v>
      </c>
      <c r="B574" s="187" t="s">
        <v>1399</v>
      </c>
      <c r="C574" t="s">
        <v>1030</v>
      </c>
      <c r="D574" t="s">
        <v>1161</v>
      </c>
      <c r="E574" s="13">
        <v>4</v>
      </c>
      <c r="F574" s="13"/>
    </row>
    <row r="575" spans="1:6" x14ac:dyDescent="0.35">
      <c r="A575" s="187">
        <v>11693</v>
      </c>
      <c r="B575" s="187" t="s">
        <v>1398</v>
      </c>
      <c r="C575" t="s">
        <v>1030</v>
      </c>
      <c r="D575" t="s">
        <v>1161</v>
      </c>
      <c r="E575" s="13">
        <v>4</v>
      </c>
      <c r="F575" s="13"/>
    </row>
    <row r="576" spans="1:6" x14ac:dyDescent="0.35">
      <c r="A576" s="187">
        <v>11694</v>
      </c>
      <c r="B576" s="187" t="s">
        <v>1400</v>
      </c>
      <c r="C576" t="s">
        <v>1030</v>
      </c>
      <c r="D576" t="s">
        <v>1161</v>
      </c>
      <c r="E576" s="13">
        <v>4</v>
      </c>
      <c r="F576" s="13"/>
    </row>
    <row r="577" spans="1:6" x14ac:dyDescent="0.35">
      <c r="A577" s="187">
        <v>11695</v>
      </c>
      <c r="B577" s="187" t="s">
        <v>1398</v>
      </c>
      <c r="C577" t="s">
        <v>1030</v>
      </c>
      <c r="D577" t="s">
        <v>1161</v>
      </c>
      <c r="E577" s="13">
        <v>4</v>
      </c>
      <c r="F577" s="13"/>
    </row>
    <row r="578" spans="1:6" x14ac:dyDescent="0.35">
      <c r="A578" s="187">
        <v>11697</v>
      </c>
      <c r="B578" s="187" t="s">
        <v>1401</v>
      </c>
      <c r="C578" t="s">
        <v>1030</v>
      </c>
      <c r="D578" t="s">
        <v>1161</v>
      </c>
      <c r="E578" s="13">
        <v>4</v>
      </c>
      <c r="F578" s="13"/>
    </row>
    <row r="579" spans="1:6" x14ac:dyDescent="0.35">
      <c r="A579" s="187">
        <v>11701</v>
      </c>
      <c r="B579" s="187" t="s">
        <v>1402</v>
      </c>
      <c r="C579" t="s">
        <v>1030</v>
      </c>
      <c r="D579" t="s">
        <v>1153</v>
      </c>
      <c r="E579" s="13">
        <v>4</v>
      </c>
      <c r="F579" s="13"/>
    </row>
    <row r="580" spans="1:6" x14ac:dyDescent="0.35">
      <c r="A580" s="187">
        <v>11702</v>
      </c>
      <c r="B580" s="187" t="s">
        <v>1403</v>
      </c>
      <c r="C580" t="s">
        <v>1030</v>
      </c>
      <c r="D580" t="s">
        <v>1153</v>
      </c>
      <c r="E580" s="13">
        <v>4</v>
      </c>
      <c r="F580" s="13"/>
    </row>
    <row r="581" spans="1:6" x14ac:dyDescent="0.35">
      <c r="A581" s="187">
        <v>11703</v>
      </c>
      <c r="B581" s="187" t="s">
        <v>1404</v>
      </c>
      <c r="C581" t="s">
        <v>1030</v>
      </c>
      <c r="D581" t="s">
        <v>1153</v>
      </c>
      <c r="E581" s="13">
        <v>4</v>
      </c>
      <c r="F581" s="13"/>
    </row>
    <row r="582" spans="1:6" x14ac:dyDescent="0.35">
      <c r="A582" s="187">
        <v>11704</v>
      </c>
      <c r="B582" s="187" t="s">
        <v>1405</v>
      </c>
      <c r="C582" t="s">
        <v>1030</v>
      </c>
      <c r="D582" t="s">
        <v>1153</v>
      </c>
      <c r="E582" s="13">
        <v>4</v>
      </c>
      <c r="F582" s="13"/>
    </row>
    <row r="583" spans="1:6" x14ac:dyDescent="0.35">
      <c r="A583" s="187">
        <v>11705</v>
      </c>
      <c r="B583" s="187" t="s">
        <v>1406</v>
      </c>
      <c r="C583" t="s">
        <v>1030</v>
      </c>
      <c r="D583" t="s">
        <v>1153</v>
      </c>
      <c r="E583" s="13">
        <v>4</v>
      </c>
      <c r="F583" s="13"/>
    </row>
    <row r="584" spans="1:6" x14ac:dyDescent="0.35">
      <c r="A584" s="187">
        <v>11706</v>
      </c>
      <c r="B584" s="187" t="s">
        <v>1407</v>
      </c>
      <c r="C584" t="s">
        <v>1030</v>
      </c>
      <c r="D584" t="s">
        <v>1153</v>
      </c>
      <c r="E584" s="13">
        <v>4</v>
      </c>
      <c r="F584" s="13"/>
    </row>
    <row r="585" spans="1:6" x14ac:dyDescent="0.35">
      <c r="A585" s="187">
        <v>11707</v>
      </c>
      <c r="B585" s="187" t="s">
        <v>1405</v>
      </c>
      <c r="C585" t="s">
        <v>1030</v>
      </c>
      <c r="D585" t="s">
        <v>1153</v>
      </c>
      <c r="E585" s="13">
        <v>4</v>
      </c>
      <c r="F585" s="13"/>
    </row>
    <row r="586" spans="1:6" x14ac:dyDescent="0.35">
      <c r="A586" s="187">
        <v>11708</v>
      </c>
      <c r="B586" s="187" t="s">
        <v>1402</v>
      </c>
      <c r="C586" t="s">
        <v>1030</v>
      </c>
      <c r="D586" t="s">
        <v>1153</v>
      </c>
      <c r="E586" s="13">
        <v>4</v>
      </c>
      <c r="F586" s="13"/>
    </row>
    <row r="587" spans="1:6" x14ac:dyDescent="0.35">
      <c r="A587" s="187">
        <v>11709</v>
      </c>
      <c r="B587" s="187" t="s">
        <v>1408</v>
      </c>
      <c r="C587" t="s">
        <v>1030</v>
      </c>
      <c r="D587" t="s">
        <v>799</v>
      </c>
      <c r="E587" s="13">
        <v>4</v>
      </c>
      <c r="F587" s="13"/>
    </row>
    <row r="588" spans="1:6" x14ac:dyDescent="0.35">
      <c r="A588" s="187">
        <v>11710</v>
      </c>
      <c r="B588" s="187" t="s">
        <v>1409</v>
      </c>
      <c r="C588" t="s">
        <v>1030</v>
      </c>
      <c r="D588" t="s">
        <v>799</v>
      </c>
      <c r="E588" s="13">
        <v>4</v>
      </c>
      <c r="F588" s="13"/>
    </row>
    <row r="589" spans="1:6" x14ac:dyDescent="0.35">
      <c r="A589" s="187">
        <v>11713</v>
      </c>
      <c r="B589" s="187" t="s">
        <v>1410</v>
      </c>
      <c r="C589" t="s">
        <v>1030</v>
      </c>
      <c r="D589" t="s">
        <v>1153</v>
      </c>
      <c r="E589" s="13">
        <v>4</v>
      </c>
      <c r="F589" s="13"/>
    </row>
    <row r="590" spans="1:6" x14ac:dyDescent="0.35">
      <c r="A590" s="187">
        <v>11714</v>
      </c>
      <c r="B590" s="187" t="s">
        <v>1411</v>
      </c>
      <c r="C590" t="s">
        <v>1030</v>
      </c>
      <c r="D590" t="s">
        <v>799</v>
      </c>
      <c r="E590" s="13">
        <v>4</v>
      </c>
      <c r="F590" s="13"/>
    </row>
    <row r="591" spans="1:6" x14ac:dyDescent="0.35">
      <c r="A591" s="187">
        <v>11715</v>
      </c>
      <c r="B591" s="187" t="s">
        <v>1412</v>
      </c>
      <c r="C591" t="s">
        <v>1030</v>
      </c>
      <c r="D591" t="s">
        <v>1153</v>
      </c>
      <c r="E591" s="13">
        <v>4</v>
      </c>
      <c r="F591" s="13"/>
    </row>
    <row r="592" spans="1:6" x14ac:dyDescent="0.35">
      <c r="A592" s="187">
        <v>11716</v>
      </c>
      <c r="B592" s="187" t="s">
        <v>1413</v>
      </c>
      <c r="C592" t="s">
        <v>1030</v>
      </c>
      <c r="D592" t="s">
        <v>1153</v>
      </c>
      <c r="E592" s="13">
        <v>4</v>
      </c>
      <c r="F592" s="13"/>
    </row>
    <row r="593" spans="1:6" x14ac:dyDescent="0.35">
      <c r="A593" s="187">
        <v>11717</v>
      </c>
      <c r="B593" s="187" t="s">
        <v>1414</v>
      </c>
      <c r="C593" t="s">
        <v>1030</v>
      </c>
      <c r="D593" t="s">
        <v>1153</v>
      </c>
      <c r="E593" s="13">
        <v>4</v>
      </c>
      <c r="F593" s="13"/>
    </row>
    <row r="594" spans="1:6" x14ac:dyDescent="0.35">
      <c r="A594" s="187">
        <v>11718</v>
      </c>
      <c r="B594" s="187" t="s">
        <v>1415</v>
      </c>
      <c r="C594" t="s">
        <v>1030</v>
      </c>
      <c r="D594" t="s">
        <v>1153</v>
      </c>
      <c r="E594" s="13">
        <v>4</v>
      </c>
      <c r="F594" s="13"/>
    </row>
    <row r="595" spans="1:6" x14ac:dyDescent="0.35">
      <c r="A595" s="187">
        <v>11719</v>
      </c>
      <c r="B595" s="187" t="s">
        <v>1416</v>
      </c>
      <c r="C595" t="s">
        <v>1030</v>
      </c>
      <c r="D595" t="s">
        <v>1153</v>
      </c>
      <c r="E595" s="13">
        <v>4</v>
      </c>
      <c r="F595" s="13"/>
    </row>
    <row r="596" spans="1:6" x14ac:dyDescent="0.35">
      <c r="A596" s="187">
        <v>11720</v>
      </c>
      <c r="B596" s="187" t="s">
        <v>1417</v>
      </c>
      <c r="C596" t="s">
        <v>1030</v>
      </c>
      <c r="D596" t="s">
        <v>1153</v>
      </c>
      <c r="E596" s="13">
        <v>4</v>
      </c>
      <c r="F596" s="13"/>
    </row>
    <row r="597" spans="1:6" x14ac:dyDescent="0.35">
      <c r="A597" s="187">
        <v>11721</v>
      </c>
      <c r="B597" s="187" t="s">
        <v>1418</v>
      </c>
      <c r="C597" t="s">
        <v>1030</v>
      </c>
      <c r="D597" t="s">
        <v>1153</v>
      </c>
      <c r="E597" s="13">
        <v>4</v>
      </c>
      <c r="F597" s="13"/>
    </row>
    <row r="598" spans="1:6" x14ac:dyDescent="0.35">
      <c r="A598" s="187">
        <v>11722</v>
      </c>
      <c r="B598" s="187" t="s">
        <v>1419</v>
      </c>
      <c r="C598" t="s">
        <v>1030</v>
      </c>
      <c r="D598" t="s">
        <v>1153</v>
      </c>
      <c r="E598" s="13">
        <v>4</v>
      </c>
      <c r="F598" s="13"/>
    </row>
    <row r="599" spans="1:6" x14ac:dyDescent="0.35">
      <c r="A599" s="187">
        <v>11724</v>
      </c>
      <c r="B599" s="187" t="s">
        <v>1420</v>
      </c>
      <c r="C599" t="s">
        <v>1030</v>
      </c>
      <c r="D599" t="s">
        <v>1153</v>
      </c>
      <c r="E599" s="13">
        <v>4</v>
      </c>
      <c r="F599" s="13"/>
    </row>
    <row r="600" spans="1:6" x14ac:dyDescent="0.35">
      <c r="A600" s="187">
        <v>11725</v>
      </c>
      <c r="B600" s="187" t="s">
        <v>1421</v>
      </c>
      <c r="C600" t="s">
        <v>1030</v>
      </c>
      <c r="D600" t="s">
        <v>1153</v>
      </c>
      <c r="E600" s="13">
        <v>4</v>
      </c>
      <c r="F600" s="13"/>
    </row>
    <row r="601" spans="1:6" x14ac:dyDescent="0.35">
      <c r="A601" s="187">
        <v>11726</v>
      </c>
      <c r="B601" s="187" t="s">
        <v>1422</v>
      </c>
      <c r="C601" t="s">
        <v>1030</v>
      </c>
      <c r="D601" t="s">
        <v>1153</v>
      </c>
      <c r="E601" s="13">
        <v>4</v>
      </c>
      <c r="F601" s="13"/>
    </row>
    <row r="602" spans="1:6" x14ac:dyDescent="0.35">
      <c r="A602" s="187">
        <v>11727</v>
      </c>
      <c r="B602" s="187" t="s">
        <v>1423</v>
      </c>
      <c r="C602" t="s">
        <v>1030</v>
      </c>
      <c r="D602" t="s">
        <v>1153</v>
      </c>
      <c r="E602" s="13">
        <v>4</v>
      </c>
      <c r="F602" s="13"/>
    </row>
    <row r="603" spans="1:6" x14ac:dyDescent="0.35">
      <c r="A603" s="187">
        <v>11729</v>
      </c>
      <c r="B603" s="187" t="s">
        <v>1424</v>
      </c>
      <c r="C603" t="s">
        <v>1030</v>
      </c>
      <c r="D603" t="s">
        <v>1153</v>
      </c>
      <c r="E603" s="13">
        <v>4</v>
      </c>
      <c r="F603" s="13"/>
    </row>
    <row r="604" spans="1:6" x14ac:dyDescent="0.35">
      <c r="A604" s="187">
        <v>11730</v>
      </c>
      <c r="B604" s="187" t="s">
        <v>1425</v>
      </c>
      <c r="C604" t="s">
        <v>1030</v>
      </c>
      <c r="D604" t="s">
        <v>1153</v>
      </c>
      <c r="E604" s="13">
        <v>4</v>
      </c>
      <c r="F604" s="13"/>
    </row>
    <row r="605" spans="1:6" x14ac:dyDescent="0.35">
      <c r="A605" s="187">
        <v>11731</v>
      </c>
      <c r="B605" s="187" t="s">
        <v>1426</v>
      </c>
      <c r="C605" t="s">
        <v>1030</v>
      </c>
      <c r="D605" t="s">
        <v>1153</v>
      </c>
      <c r="E605" s="13">
        <v>4</v>
      </c>
      <c r="F605" s="13"/>
    </row>
    <row r="606" spans="1:6" x14ac:dyDescent="0.35">
      <c r="A606" s="187">
        <v>11732</v>
      </c>
      <c r="B606" s="187" t="s">
        <v>1427</v>
      </c>
      <c r="C606" t="s">
        <v>1030</v>
      </c>
      <c r="D606" t="s">
        <v>799</v>
      </c>
      <c r="E606" s="13">
        <v>4</v>
      </c>
      <c r="F606" s="13"/>
    </row>
    <row r="607" spans="1:6" x14ac:dyDescent="0.35">
      <c r="A607" s="187">
        <v>11733</v>
      </c>
      <c r="B607" s="187" t="s">
        <v>1428</v>
      </c>
      <c r="C607" t="s">
        <v>1030</v>
      </c>
      <c r="D607" t="s">
        <v>1153</v>
      </c>
      <c r="E607" s="13">
        <v>4</v>
      </c>
      <c r="F607" s="13"/>
    </row>
    <row r="608" spans="1:6" x14ac:dyDescent="0.35">
      <c r="A608" s="187">
        <v>11735</v>
      </c>
      <c r="B608" s="187" t="s">
        <v>1429</v>
      </c>
      <c r="C608" t="s">
        <v>1030</v>
      </c>
      <c r="D608" t="s">
        <v>799</v>
      </c>
      <c r="E608" s="13">
        <v>4</v>
      </c>
      <c r="F608" s="13"/>
    </row>
    <row r="609" spans="1:6" x14ac:dyDescent="0.35">
      <c r="A609" s="187">
        <v>11736</v>
      </c>
      <c r="B609" s="187" t="s">
        <v>1429</v>
      </c>
      <c r="C609" t="s">
        <v>1030</v>
      </c>
      <c r="D609" t="s">
        <v>799</v>
      </c>
      <c r="E609" s="13">
        <v>4</v>
      </c>
      <c r="F609" s="13"/>
    </row>
    <row r="610" spans="1:6" x14ac:dyDescent="0.35">
      <c r="A610" s="187">
        <v>11737</v>
      </c>
      <c r="B610" s="187" t="s">
        <v>1429</v>
      </c>
      <c r="C610" t="s">
        <v>1030</v>
      </c>
      <c r="D610" t="s">
        <v>799</v>
      </c>
      <c r="E610" s="13">
        <v>4</v>
      </c>
      <c r="F610" s="13"/>
    </row>
    <row r="611" spans="1:6" x14ac:dyDescent="0.35">
      <c r="A611" s="187">
        <v>11738</v>
      </c>
      <c r="B611" s="187" t="s">
        <v>1430</v>
      </c>
      <c r="C611" t="s">
        <v>1030</v>
      </c>
      <c r="D611" t="s">
        <v>1153</v>
      </c>
      <c r="E611" s="13">
        <v>4</v>
      </c>
      <c r="F611" s="13"/>
    </row>
    <row r="612" spans="1:6" x14ac:dyDescent="0.35">
      <c r="A612" s="187">
        <v>11739</v>
      </c>
      <c r="B612" s="187" t="s">
        <v>1431</v>
      </c>
      <c r="C612" t="s">
        <v>1030</v>
      </c>
      <c r="D612" t="s">
        <v>1153</v>
      </c>
      <c r="E612" s="13">
        <v>4</v>
      </c>
      <c r="F612" s="13"/>
    </row>
    <row r="613" spans="1:6" x14ac:dyDescent="0.35">
      <c r="A613" s="187">
        <v>11740</v>
      </c>
      <c r="B613" s="187" t="s">
        <v>1432</v>
      </c>
      <c r="C613" t="s">
        <v>1030</v>
      </c>
      <c r="D613" t="s">
        <v>1153</v>
      </c>
      <c r="E613" s="13">
        <v>4</v>
      </c>
      <c r="F613" s="13"/>
    </row>
    <row r="614" spans="1:6" x14ac:dyDescent="0.35">
      <c r="A614" s="187">
        <v>11741</v>
      </c>
      <c r="B614" s="187" t="s">
        <v>1433</v>
      </c>
      <c r="C614" t="s">
        <v>1030</v>
      </c>
      <c r="D614" t="s">
        <v>1153</v>
      </c>
      <c r="E614" s="13">
        <v>4</v>
      </c>
      <c r="F614" s="13"/>
    </row>
    <row r="615" spans="1:6" x14ac:dyDescent="0.35">
      <c r="A615" s="187">
        <v>11742</v>
      </c>
      <c r="B615" s="187" t="s">
        <v>1180</v>
      </c>
      <c r="C615" t="s">
        <v>1030</v>
      </c>
      <c r="D615" t="s">
        <v>1153</v>
      </c>
      <c r="E615" s="13">
        <v>4</v>
      </c>
      <c r="F615" s="13"/>
    </row>
    <row r="616" spans="1:6" x14ac:dyDescent="0.35">
      <c r="A616" s="187">
        <v>11743</v>
      </c>
      <c r="B616" s="187" t="s">
        <v>1434</v>
      </c>
      <c r="C616" t="s">
        <v>1030</v>
      </c>
      <c r="D616" t="s">
        <v>1153</v>
      </c>
      <c r="E616" s="13">
        <v>4</v>
      </c>
      <c r="F616" s="13"/>
    </row>
    <row r="617" spans="1:6" x14ac:dyDescent="0.35">
      <c r="A617" s="187">
        <v>11746</v>
      </c>
      <c r="B617" s="187" t="s">
        <v>1435</v>
      </c>
      <c r="C617" t="s">
        <v>1030</v>
      </c>
      <c r="D617" t="s">
        <v>1153</v>
      </c>
      <c r="E617" s="13">
        <v>4</v>
      </c>
      <c r="F617" s="13"/>
    </row>
    <row r="618" spans="1:6" x14ac:dyDescent="0.35">
      <c r="A618" s="187">
        <v>11747</v>
      </c>
      <c r="B618" s="187" t="s">
        <v>1436</v>
      </c>
      <c r="C618" t="s">
        <v>1030</v>
      </c>
      <c r="D618" t="s">
        <v>1153</v>
      </c>
      <c r="E618" s="13">
        <v>4</v>
      </c>
      <c r="F618" s="13"/>
    </row>
    <row r="619" spans="1:6" x14ac:dyDescent="0.35">
      <c r="A619" s="187">
        <v>11749</v>
      </c>
      <c r="B619" s="187" t="s">
        <v>1437</v>
      </c>
      <c r="C619" t="s">
        <v>1030</v>
      </c>
      <c r="D619" t="s">
        <v>1153</v>
      </c>
      <c r="E619" s="13">
        <v>4</v>
      </c>
      <c r="F619" s="13"/>
    </row>
    <row r="620" spans="1:6" x14ac:dyDescent="0.35">
      <c r="A620" s="187">
        <v>11750</v>
      </c>
      <c r="B620" s="187" t="s">
        <v>1435</v>
      </c>
      <c r="C620" t="s">
        <v>1030</v>
      </c>
      <c r="D620" t="s">
        <v>1153</v>
      </c>
      <c r="E620" s="13">
        <v>4</v>
      </c>
      <c r="F620" s="13"/>
    </row>
    <row r="621" spans="1:6" x14ac:dyDescent="0.35">
      <c r="A621" s="187">
        <v>11751</v>
      </c>
      <c r="B621" s="187" t="s">
        <v>1438</v>
      </c>
      <c r="C621" t="s">
        <v>1030</v>
      </c>
      <c r="D621" t="s">
        <v>1153</v>
      </c>
      <c r="E621" s="13">
        <v>4</v>
      </c>
      <c r="F621" s="13"/>
    </row>
    <row r="622" spans="1:6" x14ac:dyDescent="0.35">
      <c r="A622" s="187">
        <v>11752</v>
      </c>
      <c r="B622" s="187" t="s">
        <v>1439</v>
      </c>
      <c r="C622" t="s">
        <v>1030</v>
      </c>
      <c r="D622" t="s">
        <v>1153</v>
      </c>
      <c r="E622" s="13">
        <v>4</v>
      </c>
      <c r="F622" s="13"/>
    </row>
    <row r="623" spans="1:6" x14ac:dyDescent="0.35">
      <c r="A623" s="187">
        <v>11753</v>
      </c>
      <c r="B623" s="187" t="s">
        <v>1440</v>
      </c>
      <c r="C623" t="s">
        <v>1030</v>
      </c>
      <c r="D623" t="s">
        <v>799</v>
      </c>
      <c r="E623" s="13">
        <v>4</v>
      </c>
      <c r="F623" s="13"/>
    </row>
    <row r="624" spans="1:6" x14ac:dyDescent="0.35">
      <c r="A624" s="187">
        <v>11754</v>
      </c>
      <c r="B624" s="187" t="s">
        <v>1441</v>
      </c>
      <c r="C624" t="s">
        <v>1030</v>
      </c>
      <c r="D624" t="s">
        <v>1153</v>
      </c>
      <c r="E624" s="13">
        <v>4</v>
      </c>
      <c r="F624" s="13"/>
    </row>
    <row r="625" spans="1:6" x14ac:dyDescent="0.35">
      <c r="A625" s="187">
        <v>11755</v>
      </c>
      <c r="B625" s="187" t="s">
        <v>1442</v>
      </c>
      <c r="C625" t="s">
        <v>1030</v>
      </c>
      <c r="D625" t="s">
        <v>1153</v>
      </c>
      <c r="E625" s="13">
        <v>4</v>
      </c>
      <c r="F625" s="13"/>
    </row>
    <row r="626" spans="1:6" x14ac:dyDescent="0.35">
      <c r="A626" s="187">
        <v>11756</v>
      </c>
      <c r="B626" s="187" t="s">
        <v>1443</v>
      </c>
      <c r="C626" t="s">
        <v>1030</v>
      </c>
      <c r="D626" t="s">
        <v>799</v>
      </c>
      <c r="E626" s="13">
        <v>4</v>
      </c>
      <c r="F626" s="13"/>
    </row>
    <row r="627" spans="1:6" x14ac:dyDescent="0.35">
      <c r="A627" s="187">
        <v>11757</v>
      </c>
      <c r="B627" s="187" t="s">
        <v>1444</v>
      </c>
      <c r="C627" t="s">
        <v>1030</v>
      </c>
      <c r="D627" t="s">
        <v>1153</v>
      </c>
      <c r="E627" s="13">
        <v>4</v>
      </c>
      <c r="F627" s="13"/>
    </row>
    <row r="628" spans="1:6" x14ac:dyDescent="0.35">
      <c r="A628" s="187">
        <v>11758</v>
      </c>
      <c r="B628" s="187" t="s">
        <v>1445</v>
      </c>
      <c r="C628" t="s">
        <v>1030</v>
      </c>
      <c r="D628" t="s">
        <v>799</v>
      </c>
      <c r="E628" s="13">
        <v>4</v>
      </c>
      <c r="F628" s="13"/>
    </row>
    <row r="629" spans="1:6" x14ac:dyDescent="0.35">
      <c r="A629" s="187">
        <v>11760</v>
      </c>
      <c r="B629" s="187" t="s">
        <v>1436</v>
      </c>
      <c r="C629" t="s">
        <v>1030</v>
      </c>
      <c r="D629" t="s">
        <v>1153</v>
      </c>
      <c r="E629" s="13">
        <v>4</v>
      </c>
      <c r="F629" s="13"/>
    </row>
    <row r="630" spans="1:6" x14ac:dyDescent="0.35">
      <c r="A630" s="187">
        <v>11762</v>
      </c>
      <c r="B630" s="187" t="s">
        <v>1446</v>
      </c>
      <c r="C630" t="s">
        <v>1030</v>
      </c>
      <c r="D630" t="s">
        <v>799</v>
      </c>
      <c r="E630" s="13">
        <v>4</v>
      </c>
      <c r="F630" s="13"/>
    </row>
    <row r="631" spans="1:6" x14ac:dyDescent="0.35">
      <c r="A631" s="187">
        <v>11763</v>
      </c>
      <c r="B631" s="187" t="s">
        <v>1447</v>
      </c>
      <c r="C631" t="s">
        <v>1030</v>
      </c>
      <c r="D631" t="s">
        <v>1153</v>
      </c>
      <c r="E631" s="13">
        <v>4</v>
      </c>
      <c r="F631" s="13"/>
    </row>
    <row r="632" spans="1:6" x14ac:dyDescent="0.35">
      <c r="A632" s="187">
        <v>11764</v>
      </c>
      <c r="B632" s="187" t="s">
        <v>1448</v>
      </c>
      <c r="C632" t="s">
        <v>1030</v>
      </c>
      <c r="D632" t="s">
        <v>1153</v>
      </c>
      <c r="E632" s="13">
        <v>4</v>
      </c>
      <c r="F632" s="13"/>
    </row>
    <row r="633" spans="1:6" x14ac:dyDescent="0.35">
      <c r="A633" s="187">
        <v>11765</v>
      </c>
      <c r="B633" s="187" t="s">
        <v>1449</v>
      </c>
      <c r="C633" t="s">
        <v>1030</v>
      </c>
      <c r="D633" t="s">
        <v>799</v>
      </c>
      <c r="E633" s="13">
        <v>4</v>
      </c>
      <c r="F633" s="13"/>
    </row>
    <row r="634" spans="1:6" x14ac:dyDescent="0.35">
      <c r="A634" s="187">
        <v>11766</v>
      </c>
      <c r="B634" s="187" t="s">
        <v>1450</v>
      </c>
      <c r="C634" t="s">
        <v>1030</v>
      </c>
      <c r="D634" t="s">
        <v>1153</v>
      </c>
      <c r="E634" s="13">
        <v>4</v>
      </c>
      <c r="F634" s="13"/>
    </row>
    <row r="635" spans="1:6" x14ac:dyDescent="0.35">
      <c r="A635" s="187">
        <v>11767</v>
      </c>
      <c r="B635" s="187" t="s">
        <v>1451</v>
      </c>
      <c r="C635" t="s">
        <v>1030</v>
      </c>
      <c r="D635" t="s">
        <v>1153</v>
      </c>
      <c r="E635" s="13">
        <v>4</v>
      </c>
      <c r="F635" s="13"/>
    </row>
    <row r="636" spans="1:6" x14ac:dyDescent="0.35">
      <c r="A636" s="187">
        <v>11768</v>
      </c>
      <c r="B636" s="187" t="s">
        <v>1452</v>
      </c>
      <c r="C636" t="s">
        <v>1030</v>
      </c>
      <c r="D636" t="s">
        <v>1153</v>
      </c>
      <c r="E636" s="13">
        <v>4</v>
      </c>
      <c r="F636" s="13"/>
    </row>
    <row r="637" spans="1:6" x14ac:dyDescent="0.35">
      <c r="A637" s="187">
        <v>11769</v>
      </c>
      <c r="B637" s="187" t="s">
        <v>1453</v>
      </c>
      <c r="C637" t="s">
        <v>1030</v>
      </c>
      <c r="D637" t="s">
        <v>1153</v>
      </c>
      <c r="E637" s="13">
        <v>4</v>
      </c>
      <c r="F637" s="13"/>
    </row>
    <row r="638" spans="1:6" x14ac:dyDescent="0.35">
      <c r="A638" s="187">
        <v>11770</v>
      </c>
      <c r="B638" s="187" t="s">
        <v>1454</v>
      </c>
      <c r="C638" t="s">
        <v>1030</v>
      </c>
      <c r="D638" t="s">
        <v>1153</v>
      </c>
      <c r="E638" s="13">
        <v>4</v>
      </c>
      <c r="F638" s="13"/>
    </row>
    <row r="639" spans="1:6" x14ac:dyDescent="0.35">
      <c r="A639" s="187">
        <v>11771</v>
      </c>
      <c r="B639" s="187" t="s">
        <v>1455</v>
      </c>
      <c r="C639" t="s">
        <v>1030</v>
      </c>
      <c r="D639" t="s">
        <v>799</v>
      </c>
      <c r="E639" s="13">
        <v>4</v>
      </c>
      <c r="F639" s="13"/>
    </row>
    <row r="640" spans="1:6" x14ac:dyDescent="0.35">
      <c r="A640" s="187">
        <v>11772</v>
      </c>
      <c r="B640" s="187" t="s">
        <v>1456</v>
      </c>
      <c r="C640" t="s">
        <v>1030</v>
      </c>
      <c r="D640" t="s">
        <v>1153</v>
      </c>
      <c r="E640" s="13">
        <v>4</v>
      </c>
      <c r="F640" s="13"/>
    </row>
    <row r="641" spans="1:6" x14ac:dyDescent="0.35">
      <c r="A641" s="187">
        <v>11773</v>
      </c>
      <c r="B641" s="187" t="s">
        <v>1436</v>
      </c>
      <c r="C641" t="s">
        <v>1030</v>
      </c>
      <c r="D641" t="s">
        <v>799</v>
      </c>
      <c r="E641" s="13">
        <v>4</v>
      </c>
      <c r="F641" s="13"/>
    </row>
    <row r="642" spans="1:6" x14ac:dyDescent="0.35">
      <c r="A642" s="187">
        <v>11774</v>
      </c>
      <c r="B642" s="187" t="s">
        <v>1429</v>
      </c>
      <c r="C642" t="s">
        <v>1030</v>
      </c>
      <c r="D642" t="s">
        <v>799</v>
      </c>
      <c r="E642" s="13">
        <v>4</v>
      </c>
      <c r="F642" s="13"/>
    </row>
    <row r="643" spans="1:6" x14ac:dyDescent="0.35">
      <c r="A643" s="187">
        <v>11775</v>
      </c>
      <c r="B643" s="187" t="s">
        <v>1436</v>
      </c>
      <c r="C643" t="s">
        <v>1030</v>
      </c>
      <c r="D643" t="s">
        <v>799</v>
      </c>
      <c r="E643" s="13">
        <v>4</v>
      </c>
      <c r="F643" s="13"/>
    </row>
    <row r="644" spans="1:6" x14ac:dyDescent="0.35">
      <c r="A644" s="187">
        <v>11776</v>
      </c>
      <c r="B644" s="187" t="s">
        <v>1457</v>
      </c>
      <c r="C644" t="s">
        <v>1030</v>
      </c>
      <c r="D644" t="s">
        <v>1153</v>
      </c>
      <c r="E644" s="13">
        <v>4</v>
      </c>
      <c r="F644" s="13"/>
    </row>
    <row r="645" spans="1:6" x14ac:dyDescent="0.35">
      <c r="A645" s="187">
        <v>11777</v>
      </c>
      <c r="B645" s="187" t="s">
        <v>1458</v>
      </c>
      <c r="C645" t="s">
        <v>1030</v>
      </c>
      <c r="D645" t="s">
        <v>1153</v>
      </c>
      <c r="E645" s="13">
        <v>4</v>
      </c>
      <c r="F645" s="13"/>
    </row>
    <row r="646" spans="1:6" x14ac:dyDescent="0.35">
      <c r="A646" s="187">
        <v>11778</v>
      </c>
      <c r="B646" s="187" t="s">
        <v>1459</v>
      </c>
      <c r="C646" t="s">
        <v>1030</v>
      </c>
      <c r="D646" t="s">
        <v>1153</v>
      </c>
      <c r="E646" s="13">
        <v>4</v>
      </c>
      <c r="F646" s="13"/>
    </row>
    <row r="647" spans="1:6" x14ac:dyDescent="0.35">
      <c r="A647" s="187">
        <v>11779</v>
      </c>
      <c r="B647" s="187" t="s">
        <v>1460</v>
      </c>
      <c r="C647" t="s">
        <v>1030</v>
      </c>
      <c r="D647" t="s">
        <v>1153</v>
      </c>
      <c r="E647" s="13">
        <v>4</v>
      </c>
      <c r="F647" s="13"/>
    </row>
    <row r="648" spans="1:6" x14ac:dyDescent="0.35">
      <c r="A648" s="187">
        <v>11780</v>
      </c>
      <c r="B648" s="187" t="s">
        <v>1461</v>
      </c>
      <c r="C648" t="s">
        <v>1030</v>
      </c>
      <c r="D648" t="s">
        <v>1153</v>
      </c>
      <c r="E648" s="13">
        <v>4</v>
      </c>
      <c r="F648" s="13"/>
    </row>
    <row r="649" spans="1:6" x14ac:dyDescent="0.35">
      <c r="A649" s="187">
        <v>11782</v>
      </c>
      <c r="B649" s="187" t="s">
        <v>1462</v>
      </c>
      <c r="C649" t="s">
        <v>1030</v>
      </c>
      <c r="D649" t="s">
        <v>1153</v>
      </c>
      <c r="E649" s="13">
        <v>4</v>
      </c>
      <c r="F649" s="13"/>
    </row>
    <row r="650" spans="1:6" x14ac:dyDescent="0.35">
      <c r="A650" s="187">
        <v>11783</v>
      </c>
      <c r="B650" s="187" t="s">
        <v>1463</v>
      </c>
      <c r="C650" t="s">
        <v>1030</v>
      </c>
      <c r="D650" t="s">
        <v>799</v>
      </c>
      <c r="E650" s="13">
        <v>4</v>
      </c>
      <c r="F650" s="13"/>
    </row>
    <row r="651" spans="1:6" x14ac:dyDescent="0.35">
      <c r="A651" s="187">
        <v>11784</v>
      </c>
      <c r="B651" s="187" t="s">
        <v>1464</v>
      </c>
      <c r="C651" t="s">
        <v>1030</v>
      </c>
      <c r="D651" t="s">
        <v>1153</v>
      </c>
      <c r="E651" s="13">
        <v>4</v>
      </c>
      <c r="F651" s="13"/>
    </row>
    <row r="652" spans="1:6" x14ac:dyDescent="0.35">
      <c r="A652" s="187">
        <v>11786</v>
      </c>
      <c r="B652" s="187" t="s">
        <v>1465</v>
      </c>
      <c r="C652" t="s">
        <v>1030</v>
      </c>
      <c r="D652" t="s">
        <v>1153</v>
      </c>
      <c r="E652" s="13">
        <v>4</v>
      </c>
      <c r="F652" s="13"/>
    </row>
    <row r="653" spans="1:6" x14ac:dyDescent="0.35">
      <c r="A653" s="187">
        <v>11787</v>
      </c>
      <c r="B653" s="187" t="s">
        <v>1466</v>
      </c>
      <c r="C653" t="s">
        <v>1030</v>
      </c>
      <c r="D653" t="s">
        <v>1153</v>
      </c>
      <c r="E653" s="13">
        <v>4</v>
      </c>
      <c r="F653" s="13"/>
    </row>
    <row r="654" spans="1:6" x14ac:dyDescent="0.35">
      <c r="A654" s="187">
        <v>11788</v>
      </c>
      <c r="B654" s="187" t="s">
        <v>1467</v>
      </c>
      <c r="C654" t="s">
        <v>1030</v>
      </c>
      <c r="D654" t="s">
        <v>1153</v>
      </c>
      <c r="E654" s="13">
        <v>4</v>
      </c>
      <c r="F654" s="13"/>
    </row>
    <row r="655" spans="1:6" x14ac:dyDescent="0.35">
      <c r="A655" s="187">
        <v>11789</v>
      </c>
      <c r="B655" s="187" t="s">
        <v>1468</v>
      </c>
      <c r="C655" t="s">
        <v>1030</v>
      </c>
      <c r="D655" t="s">
        <v>1153</v>
      </c>
      <c r="E655" s="13">
        <v>4</v>
      </c>
      <c r="F655" s="13"/>
    </row>
    <row r="656" spans="1:6" x14ac:dyDescent="0.35">
      <c r="A656" s="187">
        <v>11790</v>
      </c>
      <c r="B656" s="187" t="s">
        <v>1469</v>
      </c>
      <c r="C656" t="s">
        <v>1030</v>
      </c>
      <c r="D656" t="s">
        <v>1153</v>
      </c>
      <c r="E656" s="13">
        <v>4</v>
      </c>
      <c r="F656" s="13"/>
    </row>
    <row r="657" spans="1:6" x14ac:dyDescent="0.35">
      <c r="A657" s="187">
        <v>11791</v>
      </c>
      <c r="B657" s="187" t="s">
        <v>1470</v>
      </c>
      <c r="C657" t="s">
        <v>1030</v>
      </c>
      <c r="D657" t="s">
        <v>799</v>
      </c>
      <c r="E657" s="13">
        <v>4</v>
      </c>
      <c r="F657" s="13"/>
    </row>
    <row r="658" spans="1:6" x14ac:dyDescent="0.35">
      <c r="A658" s="187">
        <v>11792</v>
      </c>
      <c r="B658" s="187" t="s">
        <v>1471</v>
      </c>
      <c r="C658" t="s">
        <v>1030</v>
      </c>
      <c r="D658" t="s">
        <v>1153</v>
      </c>
      <c r="E658" s="13">
        <v>4</v>
      </c>
      <c r="F658" s="13"/>
    </row>
    <row r="659" spans="1:6" x14ac:dyDescent="0.35">
      <c r="A659" s="187">
        <v>11793</v>
      </c>
      <c r="B659" s="187" t="s">
        <v>1472</v>
      </c>
      <c r="C659" t="s">
        <v>1030</v>
      </c>
      <c r="D659" t="s">
        <v>799</v>
      </c>
      <c r="E659" s="13">
        <v>4</v>
      </c>
      <c r="F659" s="13"/>
    </row>
    <row r="660" spans="1:6" x14ac:dyDescent="0.35">
      <c r="A660" s="187">
        <v>11794</v>
      </c>
      <c r="B660" s="187" t="s">
        <v>1469</v>
      </c>
      <c r="C660" t="s">
        <v>1030</v>
      </c>
      <c r="D660" t="s">
        <v>1153</v>
      </c>
      <c r="E660" s="13">
        <v>4</v>
      </c>
      <c r="F660" s="13"/>
    </row>
    <row r="661" spans="1:6" x14ac:dyDescent="0.35">
      <c r="A661" s="187">
        <v>11795</v>
      </c>
      <c r="B661" s="187" t="s">
        <v>1473</v>
      </c>
      <c r="C661" t="s">
        <v>1030</v>
      </c>
      <c r="D661" t="s">
        <v>1153</v>
      </c>
      <c r="E661" s="13">
        <v>4</v>
      </c>
      <c r="F661" s="13"/>
    </row>
    <row r="662" spans="1:6" x14ac:dyDescent="0.35">
      <c r="A662" s="187">
        <v>11796</v>
      </c>
      <c r="B662" s="187" t="s">
        <v>1474</v>
      </c>
      <c r="C662" t="s">
        <v>1030</v>
      </c>
      <c r="D662" t="s">
        <v>1153</v>
      </c>
      <c r="E662" s="13">
        <v>4</v>
      </c>
      <c r="F662" s="13"/>
    </row>
    <row r="663" spans="1:6" x14ac:dyDescent="0.35">
      <c r="A663" s="187">
        <v>11797</v>
      </c>
      <c r="B663" s="187" t="s">
        <v>1475</v>
      </c>
      <c r="C663" t="s">
        <v>1030</v>
      </c>
      <c r="D663" t="s">
        <v>799</v>
      </c>
      <c r="E663" s="13">
        <v>4</v>
      </c>
      <c r="F663" s="13"/>
    </row>
    <row r="664" spans="1:6" x14ac:dyDescent="0.35">
      <c r="A664" s="187">
        <v>11798</v>
      </c>
      <c r="B664" s="187" t="s">
        <v>1476</v>
      </c>
      <c r="C664" t="s">
        <v>1030</v>
      </c>
      <c r="D664" t="s">
        <v>1153</v>
      </c>
      <c r="E664" s="13">
        <v>4</v>
      </c>
      <c r="F664" s="13"/>
    </row>
    <row r="665" spans="1:6" x14ac:dyDescent="0.35">
      <c r="A665" s="187">
        <v>11801</v>
      </c>
      <c r="B665" s="187" t="s">
        <v>1477</v>
      </c>
      <c r="C665" t="s">
        <v>1030</v>
      </c>
      <c r="D665" t="s">
        <v>799</v>
      </c>
      <c r="E665" s="13">
        <v>4</v>
      </c>
      <c r="F665" s="13"/>
    </row>
    <row r="666" spans="1:6" x14ac:dyDescent="0.35">
      <c r="A666" s="187">
        <v>11802</v>
      </c>
      <c r="B666" s="187" t="s">
        <v>1477</v>
      </c>
      <c r="C666" t="s">
        <v>1030</v>
      </c>
      <c r="D666" t="s">
        <v>799</v>
      </c>
      <c r="E666" s="13">
        <v>4</v>
      </c>
      <c r="F666" s="13"/>
    </row>
    <row r="667" spans="1:6" x14ac:dyDescent="0.35">
      <c r="A667" s="187">
        <v>11803</v>
      </c>
      <c r="B667" s="187" t="s">
        <v>1478</v>
      </c>
      <c r="C667" t="s">
        <v>1030</v>
      </c>
      <c r="D667" t="s">
        <v>799</v>
      </c>
      <c r="E667" s="13">
        <v>4</v>
      </c>
      <c r="F667" s="13"/>
    </row>
    <row r="668" spans="1:6" x14ac:dyDescent="0.35">
      <c r="A668" s="187">
        <v>11804</v>
      </c>
      <c r="B668" s="187" t="s">
        <v>1479</v>
      </c>
      <c r="C668" t="s">
        <v>1030</v>
      </c>
      <c r="D668" t="s">
        <v>799</v>
      </c>
      <c r="E668" s="13">
        <v>4</v>
      </c>
      <c r="F668" s="13"/>
    </row>
    <row r="669" spans="1:6" x14ac:dyDescent="0.35">
      <c r="A669" s="187">
        <v>11815</v>
      </c>
      <c r="B669" s="187" t="s">
        <v>1477</v>
      </c>
      <c r="C669" t="s">
        <v>1030</v>
      </c>
      <c r="D669" t="s">
        <v>799</v>
      </c>
      <c r="E669" s="13">
        <v>4</v>
      </c>
      <c r="F669" s="13"/>
    </row>
    <row r="670" spans="1:6" x14ac:dyDescent="0.35">
      <c r="A670" s="187">
        <v>11819</v>
      </c>
      <c r="B670" s="187" t="s">
        <v>1477</v>
      </c>
      <c r="C670" t="s">
        <v>1030</v>
      </c>
      <c r="D670" t="s">
        <v>799</v>
      </c>
      <c r="E670" s="13">
        <v>4</v>
      </c>
      <c r="F670" s="13"/>
    </row>
    <row r="671" spans="1:6" x14ac:dyDescent="0.35">
      <c r="A671" s="187">
        <v>11853</v>
      </c>
      <c r="B671" s="187" t="s">
        <v>1440</v>
      </c>
      <c r="C671" t="s">
        <v>1030</v>
      </c>
      <c r="D671" t="s">
        <v>799</v>
      </c>
      <c r="E671" s="13">
        <v>4</v>
      </c>
      <c r="F671" s="13"/>
    </row>
    <row r="672" spans="1:6" x14ac:dyDescent="0.35">
      <c r="A672" s="187">
        <v>11854</v>
      </c>
      <c r="B672" s="187" t="s">
        <v>1477</v>
      </c>
      <c r="C672" t="s">
        <v>1030</v>
      </c>
      <c r="D672" t="s">
        <v>799</v>
      </c>
      <c r="E672" s="13">
        <v>4</v>
      </c>
      <c r="F672" s="13"/>
    </row>
    <row r="673" spans="1:6" x14ac:dyDescent="0.35">
      <c r="A673" s="187">
        <v>11855</v>
      </c>
      <c r="B673" s="187" t="s">
        <v>1477</v>
      </c>
      <c r="C673" t="s">
        <v>1030</v>
      </c>
      <c r="D673" t="s">
        <v>799</v>
      </c>
      <c r="E673" s="13">
        <v>4</v>
      </c>
      <c r="F673" s="13"/>
    </row>
    <row r="674" spans="1:6" x14ac:dyDescent="0.35">
      <c r="A674" s="187">
        <v>11901</v>
      </c>
      <c r="B674" s="187" t="s">
        <v>1480</v>
      </c>
      <c r="C674" t="s">
        <v>1030</v>
      </c>
      <c r="D674" t="s">
        <v>1153</v>
      </c>
      <c r="E674" s="13">
        <v>4</v>
      </c>
      <c r="F674" s="13"/>
    </row>
    <row r="675" spans="1:6" x14ac:dyDescent="0.35">
      <c r="A675" s="187">
        <v>11930</v>
      </c>
      <c r="B675" s="187" t="s">
        <v>1481</v>
      </c>
      <c r="C675" t="s">
        <v>1030</v>
      </c>
      <c r="D675" t="s">
        <v>1153</v>
      </c>
      <c r="E675" s="13">
        <v>4</v>
      </c>
      <c r="F675" s="13"/>
    </row>
    <row r="676" spans="1:6" x14ac:dyDescent="0.35">
      <c r="A676" s="187">
        <v>11931</v>
      </c>
      <c r="B676" s="187" t="s">
        <v>1482</v>
      </c>
      <c r="C676" t="s">
        <v>1030</v>
      </c>
      <c r="D676" t="s">
        <v>1153</v>
      </c>
      <c r="E676" s="13">
        <v>4</v>
      </c>
      <c r="F676" s="13"/>
    </row>
    <row r="677" spans="1:6" x14ac:dyDescent="0.35">
      <c r="A677" s="187">
        <v>11932</v>
      </c>
      <c r="B677" s="187" t="s">
        <v>1483</v>
      </c>
      <c r="C677" t="s">
        <v>1030</v>
      </c>
      <c r="D677" t="s">
        <v>1153</v>
      </c>
      <c r="E677" s="13">
        <v>4</v>
      </c>
      <c r="F677" s="13"/>
    </row>
    <row r="678" spans="1:6" x14ac:dyDescent="0.35">
      <c r="A678" s="187">
        <v>11933</v>
      </c>
      <c r="B678" s="187" t="s">
        <v>1484</v>
      </c>
      <c r="C678" t="s">
        <v>1030</v>
      </c>
      <c r="D678" t="s">
        <v>1153</v>
      </c>
      <c r="E678" s="13">
        <v>4</v>
      </c>
      <c r="F678" s="13"/>
    </row>
    <row r="679" spans="1:6" x14ac:dyDescent="0.35">
      <c r="A679" s="187">
        <v>11934</v>
      </c>
      <c r="B679" s="187" t="s">
        <v>1485</v>
      </c>
      <c r="C679" t="s">
        <v>1030</v>
      </c>
      <c r="D679" t="s">
        <v>1153</v>
      </c>
      <c r="E679" s="13">
        <v>4</v>
      </c>
      <c r="F679" s="13"/>
    </row>
    <row r="680" spans="1:6" x14ac:dyDescent="0.35">
      <c r="A680" s="187">
        <v>11935</v>
      </c>
      <c r="B680" s="187" t="s">
        <v>1486</v>
      </c>
      <c r="C680" t="s">
        <v>1030</v>
      </c>
      <c r="D680" t="s">
        <v>1153</v>
      </c>
      <c r="E680" s="13">
        <v>4</v>
      </c>
      <c r="F680" s="13"/>
    </row>
    <row r="681" spans="1:6" x14ac:dyDescent="0.35">
      <c r="A681" s="187">
        <v>11937</v>
      </c>
      <c r="B681" s="187" t="s">
        <v>1487</v>
      </c>
      <c r="C681" t="s">
        <v>1030</v>
      </c>
      <c r="D681" t="s">
        <v>1153</v>
      </c>
      <c r="E681" s="13">
        <v>4</v>
      </c>
      <c r="F681" s="13"/>
    </row>
    <row r="682" spans="1:6" x14ac:dyDescent="0.35">
      <c r="A682" s="187">
        <v>11939</v>
      </c>
      <c r="B682" s="187" t="s">
        <v>1488</v>
      </c>
      <c r="C682" t="s">
        <v>1030</v>
      </c>
      <c r="D682" t="s">
        <v>1153</v>
      </c>
      <c r="E682" s="13">
        <v>4</v>
      </c>
      <c r="F682" s="13"/>
    </row>
    <row r="683" spans="1:6" x14ac:dyDescent="0.35">
      <c r="A683" s="187">
        <v>11940</v>
      </c>
      <c r="B683" s="187" t="s">
        <v>1489</v>
      </c>
      <c r="C683" t="s">
        <v>1030</v>
      </c>
      <c r="D683" t="s">
        <v>1153</v>
      </c>
      <c r="E683" s="13">
        <v>4</v>
      </c>
      <c r="F683" s="13"/>
    </row>
    <row r="684" spans="1:6" x14ac:dyDescent="0.35">
      <c r="A684" s="187">
        <v>11941</v>
      </c>
      <c r="B684" s="187" t="s">
        <v>1490</v>
      </c>
      <c r="C684" t="s">
        <v>1030</v>
      </c>
      <c r="D684" t="s">
        <v>1153</v>
      </c>
      <c r="E684" s="13">
        <v>4</v>
      </c>
      <c r="F684" s="13"/>
    </row>
    <row r="685" spans="1:6" x14ac:dyDescent="0.35">
      <c r="A685" s="187">
        <v>11942</v>
      </c>
      <c r="B685" s="187" t="s">
        <v>1491</v>
      </c>
      <c r="C685" t="s">
        <v>1030</v>
      </c>
      <c r="D685" t="s">
        <v>1153</v>
      </c>
      <c r="E685" s="13">
        <v>4</v>
      </c>
      <c r="F685" s="13"/>
    </row>
    <row r="686" spans="1:6" x14ac:dyDescent="0.35">
      <c r="A686" s="187">
        <v>11944</v>
      </c>
      <c r="B686" s="187" t="s">
        <v>1492</v>
      </c>
      <c r="C686" t="s">
        <v>1030</v>
      </c>
      <c r="D686" t="s">
        <v>1153</v>
      </c>
      <c r="E686" s="13">
        <v>4</v>
      </c>
      <c r="F686" s="13"/>
    </row>
    <row r="687" spans="1:6" x14ac:dyDescent="0.35">
      <c r="A687" s="187">
        <v>11946</v>
      </c>
      <c r="B687" s="187" t="s">
        <v>1493</v>
      </c>
      <c r="C687" t="s">
        <v>1030</v>
      </c>
      <c r="D687" t="s">
        <v>1153</v>
      </c>
      <c r="E687" s="13">
        <v>4</v>
      </c>
      <c r="F687" s="13"/>
    </row>
    <row r="688" spans="1:6" x14ac:dyDescent="0.35">
      <c r="A688" s="187">
        <v>11947</v>
      </c>
      <c r="B688" s="187" t="s">
        <v>1494</v>
      </c>
      <c r="C688" t="s">
        <v>1030</v>
      </c>
      <c r="D688" t="s">
        <v>1153</v>
      </c>
      <c r="E688" s="13">
        <v>4</v>
      </c>
      <c r="F688" s="13"/>
    </row>
    <row r="689" spans="1:6" x14ac:dyDescent="0.35">
      <c r="A689" s="187">
        <v>11948</v>
      </c>
      <c r="B689" s="187" t="s">
        <v>1495</v>
      </c>
      <c r="C689" t="s">
        <v>1030</v>
      </c>
      <c r="D689" t="s">
        <v>1153</v>
      </c>
      <c r="E689" s="13">
        <v>4</v>
      </c>
      <c r="F689" s="13"/>
    </row>
    <row r="690" spans="1:6" x14ac:dyDescent="0.35">
      <c r="A690" s="187">
        <v>11949</v>
      </c>
      <c r="B690" s="187" t="s">
        <v>1496</v>
      </c>
      <c r="C690" t="s">
        <v>1030</v>
      </c>
      <c r="D690" t="s">
        <v>1153</v>
      </c>
      <c r="E690" s="13">
        <v>4</v>
      </c>
      <c r="F690" s="13"/>
    </row>
    <row r="691" spans="1:6" x14ac:dyDescent="0.35">
      <c r="A691" s="187">
        <v>11950</v>
      </c>
      <c r="B691" s="187" t="s">
        <v>1497</v>
      </c>
      <c r="C691" t="s">
        <v>1030</v>
      </c>
      <c r="D691" t="s">
        <v>1153</v>
      </c>
      <c r="E691" s="13">
        <v>4</v>
      </c>
      <c r="F691" s="13"/>
    </row>
    <row r="692" spans="1:6" x14ac:dyDescent="0.35">
      <c r="A692" s="187">
        <v>11951</v>
      </c>
      <c r="B692" s="187" t="s">
        <v>1498</v>
      </c>
      <c r="C692" t="s">
        <v>1030</v>
      </c>
      <c r="D692" t="s">
        <v>1153</v>
      </c>
      <c r="E692" s="13">
        <v>4</v>
      </c>
      <c r="F692" s="13"/>
    </row>
    <row r="693" spans="1:6" x14ac:dyDescent="0.35">
      <c r="A693" s="187">
        <v>11952</v>
      </c>
      <c r="B693" s="187" t="s">
        <v>1499</v>
      </c>
      <c r="C693" t="s">
        <v>1030</v>
      </c>
      <c r="D693" t="s">
        <v>1153</v>
      </c>
      <c r="E693" s="13">
        <v>4</v>
      </c>
      <c r="F693" s="13"/>
    </row>
    <row r="694" spans="1:6" x14ac:dyDescent="0.35">
      <c r="A694" s="187">
        <v>11953</v>
      </c>
      <c r="B694" s="187" t="s">
        <v>1500</v>
      </c>
      <c r="C694" t="s">
        <v>1030</v>
      </c>
      <c r="D694" t="s">
        <v>1153</v>
      </c>
      <c r="E694" s="13">
        <v>4</v>
      </c>
      <c r="F694" s="13"/>
    </row>
    <row r="695" spans="1:6" x14ac:dyDescent="0.35">
      <c r="A695" s="187">
        <v>11954</v>
      </c>
      <c r="B695" s="187" t="s">
        <v>1501</v>
      </c>
      <c r="C695" t="s">
        <v>1030</v>
      </c>
      <c r="D695" t="s">
        <v>1153</v>
      </c>
      <c r="E695" s="13">
        <v>4</v>
      </c>
      <c r="F695" s="13"/>
    </row>
    <row r="696" spans="1:6" x14ac:dyDescent="0.35">
      <c r="A696" s="187">
        <v>11955</v>
      </c>
      <c r="B696" s="187" t="s">
        <v>1502</v>
      </c>
      <c r="C696" t="s">
        <v>1030</v>
      </c>
      <c r="D696" t="s">
        <v>1153</v>
      </c>
      <c r="E696" s="13">
        <v>4</v>
      </c>
      <c r="F696" s="13"/>
    </row>
    <row r="697" spans="1:6" x14ac:dyDescent="0.35">
      <c r="A697" s="187">
        <v>11956</v>
      </c>
      <c r="B697" s="187" t="s">
        <v>1503</v>
      </c>
      <c r="C697" t="s">
        <v>1030</v>
      </c>
      <c r="D697" t="s">
        <v>1153</v>
      </c>
      <c r="E697" s="13">
        <v>4</v>
      </c>
      <c r="F697" s="13"/>
    </row>
    <row r="698" spans="1:6" x14ac:dyDescent="0.35">
      <c r="A698" s="187">
        <v>11957</v>
      </c>
      <c r="B698" s="187" t="s">
        <v>1504</v>
      </c>
      <c r="C698" t="s">
        <v>1030</v>
      </c>
      <c r="D698" t="s">
        <v>1153</v>
      </c>
      <c r="E698" s="13">
        <v>4</v>
      </c>
      <c r="F698" s="13"/>
    </row>
    <row r="699" spans="1:6" x14ac:dyDescent="0.35">
      <c r="A699" s="187">
        <v>11958</v>
      </c>
      <c r="B699" s="187" t="s">
        <v>1505</v>
      </c>
      <c r="C699" t="s">
        <v>1030</v>
      </c>
      <c r="D699" t="s">
        <v>1153</v>
      </c>
      <c r="E699" s="13">
        <v>4</v>
      </c>
      <c r="F699" s="13"/>
    </row>
    <row r="700" spans="1:6" x14ac:dyDescent="0.35">
      <c r="A700" s="187">
        <v>11959</v>
      </c>
      <c r="B700" s="187" t="s">
        <v>1506</v>
      </c>
      <c r="C700" t="s">
        <v>1030</v>
      </c>
      <c r="D700" t="s">
        <v>1153</v>
      </c>
      <c r="E700" s="13">
        <v>4</v>
      </c>
      <c r="F700" s="13"/>
    </row>
    <row r="701" spans="1:6" x14ac:dyDescent="0.35">
      <c r="A701" s="187">
        <v>11960</v>
      </c>
      <c r="B701" s="187" t="s">
        <v>1507</v>
      </c>
      <c r="C701" t="s">
        <v>1030</v>
      </c>
      <c r="D701" t="s">
        <v>1153</v>
      </c>
      <c r="E701" s="13">
        <v>4</v>
      </c>
      <c r="F701" s="13"/>
    </row>
    <row r="702" spans="1:6" x14ac:dyDescent="0.35">
      <c r="A702" s="187">
        <v>11961</v>
      </c>
      <c r="B702" s="187" t="s">
        <v>1508</v>
      </c>
      <c r="C702" t="s">
        <v>1030</v>
      </c>
      <c r="D702" t="s">
        <v>1153</v>
      </c>
      <c r="E702" s="13">
        <v>4</v>
      </c>
      <c r="F702" s="13"/>
    </row>
    <row r="703" spans="1:6" x14ac:dyDescent="0.35">
      <c r="A703" s="187">
        <v>11962</v>
      </c>
      <c r="B703" s="187" t="s">
        <v>1509</v>
      </c>
      <c r="C703" t="s">
        <v>1030</v>
      </c>
      <c r="D703" t="s">
        <v>1153</v>
      </c>
      <c r="E703" s="13">
        <v>4</v>
      </c>
      <c r="F703" s="13"/>
    </row>
    <row r="704" spans="1:6" x14ac:dyDescent="0.35">
      <c r="A704" s="187">
        <v>11963</v>
      </c>
      <c r="B704" s="187" t="s">
        <v>1510</v>
      </c>
      <c r="C704" t="s">
        <v>1030</v>
      </c>
      <c r="D704" t="s">
        <v>1153</v>
      </c>
      <c r="E704" s="13">
        <v>4</v>
      </c>
      <c r="F704" s="13"/>
    </row>
    <row r="705" spans="1:6" x14ac:dyDescent="0.35">
      <c r="A705" s="187">
        <v>11964</v>
      </c>
      <c r="B705" s="187" t="s">
        <v>1511</v>
      </c>
      <c r="C705" t="s">
        <v>1030</v>
      </c>
      <c r="D705" t="s">
        <v>1153</v>
      </c>
      <c r="E705" s="13">
        <v>4</v>
      </c>
      <c r="F705" s="13"/>
    </row>
    <row r="706" spans="1:6" x14ac:dyDescent="0.35">
      <c r="A706" s="187">
        <v>11965</v>
      </c>
      <c r="B706" s="187" t="s">
        <v>1512</v>
      </c>
      <c r="C706" t="s">
        <v>1030</v>
      </c>
      <c r="D706" t="s">
        <v>1153</v>
      </c>
      <c r="E706" s="13">
        <v>4</v>
      </c>
      <c r="F706" s="13"/>
    </row>
    <row r="707" spans="1:6" x14ac:dyDescent="0.35">
      <c r="A707" s="187">
        <v>11967</v>
      </c>
      <c r="B707" s="187" t="s">
        <v>1513</v>
      </c>
      <c r="C707" t="s">
        <v>1030</v>
      </c>
      <c r="D707" t="s">
        <v>1153</v>
      </c>
      <c r="E707" s="13">
        <v>4</v>
      </c>
      <c r="F707" s="13"/>
    </row>
    <row r="708" spans="1:6" x14ac:dyDescent="0.35">
      <c r="A708" s="187">
        <v>11968</v>
      </c>
      <c r="B708" s="187" t="s">
        <v>1514</v>
      </c>
      <c r="C708" t="s">
        <v>1030</v>
      </c>
      <c r="D708" t="s">
        <v>1153</v>
      </c>
      <c r="E708" s="13">
        <v>4</v>
      </c>
      <c r="F708" s="13"/>
    </row>
    <row r="709" spans="1:6" x14ac:dyDescent="0.35">
      <c r="A709" s="187">
        <v>11969</v>
      </c>
      <c r="B709" s="187" t="s">
        <v>1514</v>
      </c>
      <c r="C709" t="s">
        <v>1030</v>
      </c>
      <c r="D709" t="s">
        <v>1153</v>
      </c>
      <c r="E709" s="13">
        <v>4</v>
      </c>
      <c r="F709" s="13"/>
    </row>
    <row r="710" spans="1:6" x14ac:dyDescent="0.35">
      <c r="A710" s="187">
        <v>11970</v>
      </c>
      <c r="B710" s="187" t="s">
        <v>1515</v>
      </c>
      <c r="C710" t="s">
        <v>1030</v>
      </c>
      <c r="D710" t="s">
        <v>1153</v>
      </c>
      <c r="E710" s="13">
        <v>4</v>
      </c>
      <c r="F710" s="13"/>
    </row>
    <row r="711" spans="1:6" x14ac:dyDescent="0.35">
      <c r="A711" s="187">
        <v>11971</v>
      </c>
      <c r="B711" s="187" t="s">
        <v>1516</v>
      </c>
      <c r="C711" t="s">
        <v>1030</v>
      </c>
      <c r="D711" t="s">
        <v>1153</v>
      </c>
      <c r="E711" s="13">
        <v>4</v>
      </c>
      <c r="F711" s="13"/>
    </row>
    <row r="712" spans="1:6" x14ac:dyDescent="0.35">
      <c r="A712" s="187">
        <v>11972</v>
      </c>
      <c r="B712" s="187" t="s">
        <v>1517</v>
      </c>
      <c r="C712" t="s">
        <v>1030</v>
      </c>
      <c r="D712" t="s">
        <v>1153</v>
      </c>
      <c r="E712" s="13">
        <v>4</v>
      </c>
      <c r="F712" s="13"/>
    </row>
    <row r="713" spans="1:6" x14ac:dyDescent="0.35">
      <c r="A713" s="187">
        <v>11973</v>
      </c>
      <c r="B713" s="187" t="s">
        <v>1518</v>
      </c>
      <c r="C713" t="s">
        <v>1030</v>
      </c>
      <c r="D713" t="s">
        <v>1153</v>
      </c>
      <c r="E713" s="13">
        <v>4</v>
      </c>
      <c r="F713" s="13"/>
    </row>
    <row r="714" spans="1:6" x14ac:dyDescent="0.35">
      <c r="A714" s="187">
        <v>11975</v>
      </c>
      <c r="B714" s="187" t="s">
        <v>1519</v>
      </c>
      <c r="C714" t="s">
        <v>1030</v>
      </c>
      <c r="D714" t="s">
        <v>1153</v>
      </c>
      <c r="E714" s="13">
        <v>4</v>
      </c>
      <c r="F714" s="13"/>
    </row>
    <row r="715" spans="1:6" x14ac:dyDescent="0.35">
      <c r="A715" s="187">
        <v>11976</v>
      </c>
      <c r="B715" s="187" t="s">
        <v>1520</v>
      </c>
      <c r="C715" t="s">
        <v>1030</v>
      </c>
      <c r="D715" t="s">
        <v>1153</v>
      </c>
      <c r="E715" s="13">
        <v>4</v>
      </c>
      <c r="F715" s="13"/>
    </row>
    <row r="716" spans="1:6" x14ac:dyDescent="0.35">
      <c r="A716" s="187">
        <v>11977</v>
      </c>
      <c r="B716" s="187" t="s">
        <v>1521</v>
      </c>
      <c r="C716" t="s">
        <v>1030</v>
      </c>
      <c r="D716" t="s">
        <v>1153</v>
      </c>
      <c r="E716" s="13">
        <v>4</v>
      </c>
      <c r="F716" s="13"/>
    </row>
    <row r="717" spans="1:6" x14ac:dyDescent="0.35">
      <c r="A717" s="187">
        <v>11978</v>
      </c>
      <c r="B717" s="187" t="s">
        <v>1522</v>
      </c>
      <c r="C717" t="s">
        <v>1030</v>
      </c>
      <c r="D717" t="s">
        <v>1153</v>
      </c>
      <c r="E717" s="13">
        <v>4</v>
      </c>
      <c r="F717" s="13"/>
    </row>
    <row r="718" spans="1:6" x14ac:dyDescent="0.35">
      <c r="A718" s="187">
        <v>11980</v>
      </c>
      <c r="B718" s="187" t="s">
        <v>1523</v>
      </c>
      <c r="C718" t="s">
        <v>1030</v>
      </c>
      <c r="D718" t="s">
        <v>1153</v>
      </c>
      <c r="E718" s="13">
        <v>4</v>
      </c>
      <c r="F718" s="13"/>
    </row>
    <row r="719" spans="1:6" x14ac:dyDescent="0.35">
      <c r="A719" s="187">
        <v>12007</v>
      </c>
      <c r="B719" s="187" t="s">
        <v>86</v>
      </c>
      <c r="C719" t="s">
        <v>0</v>
      </c>
      <c r="D719" t="s">
        <v>0</v>
      </c>
      <c r="E719" s="13">
        <v>5</v>
      </c>
      <c r="F719" s="13"/>
    </row>
    <row r="720" spans="1:6" x14ac:dyDescent="0.35">
      <c r="A720" s="187">
        <v>12008</v>
      </c>
      <c r="B720" s="187" t="s">
        <v>832</v>
      </c>
      <c r="C720" t="s">
        <v>0</v>
      </c>
      <c r="D720" t="s">
        <v>838</v>
      </c>
      <c r="E720" s="13">
        <v>5</v>
      </c>
      <c r="F720" s="13"/>
    </row>
    <row r="721" spans="1:6" x14ac:dyDescent="0.35">
      <c r="A721" s="187">
        <v>12009</v>
      </c>
      <c r="B721" s="187" t="s">
        <v>88</v>
      </c>
      <c r="C721" t="s">
        <v>0</v>
      </c>
      <c r="D721" t="s">
        <v>0</v>
      </c>
      <c r="E721" s="13">
        <v>5</v>
      </c>
      <c r="F721" s="13"/>
    </row>
    <row r="722" spans="1:6" x14ac:dyDescent="0.35">
      <c r="A722" s="187">
        <v>12010</v>
      </c>
      <c r="B722" s="187" t="s">
        <v>587</v>
      </c>
      <c r="C722" t="s">
        <v>0</v>
      </c>
      <c r="D722" t="s">
        <v>1027</v>
      </c>
      <c r="E722" s="13">
        <v>6</v>
      </c>
      <c r="F722" s="13"/>
    </row>
    <row r="723" spans="1:6" x14ac:dyDescent="0.35">
      <c r="A723" s="187">
        <v>12015</v>
      </c>
      <c r="B723" s="187" t="s">
        <v>1524</v>
      </c>
      <c r="C723" t="s">
        <v>0</v>
      </c>
      <c r="D723" t="s">
        <v>239</v>
      </c>
      <c r="E723" s="13">
        <v>5</v>
      </c>
      <c r="F723" s="13"/>
    </row>
    <row r="724" spans="1:6" x14ac:dyDescent="0.35">
      <c r="A724" s="187">
        <v>12016</v>
      </c>
      <c r="B724" s="187" t="s">
        <v>588</v>
      </c>
      <c r="C724" t="s">
        <v>0</v>
      </c>
      <c r="D724" t="s">
        <v>1027</v>
      </c>
      <c r="E724" s="13">
        <v>6</v>
      </c>
      <c r="F724" s="13"/>
    </row>
    <row r="725" spans="1:6" x14ac:dyDescent="0.35">
      <c r="A725" s="187">
        <v>12017</v>
      </c>
      <c r="B725" s="187" t="s">
        <v>272</v>
      </c>
      <c r="C725" t="s">
        <v>0</v>
      </c>
      <c r="D725" t="s">
        <v>1137</v>
      </c>
      <c r="E725" s="13">
        <v>5</v>
      </c>
      <c r="F725" s="13"/>
    </row>
    <row r="726" spans="1:6" x14ac:dyDescent="0.35">
      <c r="A726" s="187">
        <v>12018</v>
      </c>
      <c r="B726" s="187" t="s">
        <v>786</v>
      </c>
      <c r="C726" t="s">
        <v>0</v>
      </c>
      <c r="D726" t="s">
        <v>803</v>
      </c>
      <c r="E726" s="13">
        <v>5</v>
      </c>
      <c r="F726" s="13"/>
    </row>
    <row r="727" spans="1:6" x14ac:dyDescent="0.35">
      <c r="A727" s="187">
        <v>12019</v>
      </c>
      <c r="B727" s="187" t="s">
        <v>811</v>
      </c>
      <c r="C727" t="s">
        <v>0</v>
      </c>
      <c r="D727" t="s">
        <v>1138</v>
      </c>
      <c r="E727" s="13">
        <v>5</v>
      </c>
      <c r="F727" s="13"/>
    </row>
    <row r="728" spans="1:6" x14ac:dyDescent="0.35">
      <c r="A728" s="187">
        <v>12020</v>
      </c>
      <c r="B728" s="187" t="s">
        <v>812</v>
      </c>
      <c r="C728" t="s">
        <v>0</v>
      </c>
      <c r="D728" t="s">
        <v>1138</v>
      </c>
      <c r="E728" s="13">
        <v>5</v>
      </c>
      <c r="F728" s="13"/>
    </row>
    <row r="729" spans="1:6" x14ac:dyDescent="0.35">
      <c r="A729" s="187">
        <v>12022</v>
      </c>
      <c r="B729" s="187" t="s">
        <v>787</v>
      </c>
      <c r="C729" t="s">
        <v>0</v>
      </c>
      <c r="D729" t="s">
        <v>803</v>
      </c>
      <c r="E729" s="13">
        <v>5</v>
      </c>
      <c r="F729" s="13"/>
    </row>
    <row r="730" spans="1:6" x14ac:dyDescent="0.35">
      <c r="A730" s="187">
        <v>12023</v>
      </c>
      <c r="B730" s="187" t="s">
        <v>89</v>
      </c>
      <c r="C730" t="s">
        <v>0</v>
      </c>
      <c r="D730" t="s">
        <v>0</v>
      </c>
      <c r="E730" s="13">
        <v>5</v>
      </c>
      <c r="F730" s="13"/>
    </row>
    <row r="731" spans="1:6" x14ac:dyDescent="0.35">
      <c r="A731" s="187">
        <v>12024</v>
      </c>
      <c r="B731" s="187" t="s">
        <v>273</v>
      </c>
      <c r="C731" t="s">
        <v>0</v>
      </c>
      <c r="D731" t="s">
        <v>1137</v>
      </c>
      <c r="E731" s="13">
        <v>5</v>
      </c>
      <c r="F731" s="13"/>
    </row>
    <row r="732" spans="1:6" x14ac:dyDescent="0.35">
      <c r="A732" s="187">
        <v>12025</v>
      </c>
      <c r="B732" s="187" t="s">
        <v>410</v>
      </c>
      <c r="C732" t="s">
        <v>0</v>
      </c>
      <c r="D732" t="s">
        <v>733</v>
      </c>
      <c r="E732" s="13">
        <v>6</v>
      </c>
      <c r="F732" s="13"/>
    </row>
    <row r="733" spans="1:6" x14ac:dyDescent="0.35">
      <c r="A733" s="187">
        <v>12027</v>
      </c>
      <c r="B733" s="187" t="s">
        <v>813</v>
      </c>
      <c r="C733" t="s">
        <v>0</v>
      </c>
      <c r="D733" t="s">
        <v>1138</v>
      </c>
      <c r="E733" s="13">
        <v>5</v>
      </c>
      <c r="F733" s="13"/>
    </row>
    <row r="734" spans="1:6" x14ac:dyDescent="0.35">
      <c r="A734" s="187">
        <v>12028</v>
      </c>
      <c r="B734" s="187" t="s">
        <v>788</v>
      </c>
      <c r="C734" t="s">
        <v>0</v>
      </c>
      <c r="D734" t="s">
        <v>803</v>
      </c>
      <c r="E734" s="13">
        <v>5</v>
      </c>
      <c r="F734" s="13"/>
    </row>
    <row r="735" spans="1:6" x14ac:dyDescent="0.35">
      <c r="A735" s="187">
        <v>12029</v>
      </c>
      <c r="B735" s="187" t="s">
        <v>274</v>
      </c>
      <c r="C735" t="s">
        <v>0</v>
      </c>
      <c r="D735" t="s">
        <v>1137</v>
      </c>
      <c r="E735" s="13">
        <v>5</v>
      </c>
      <c r="F735" s="13"/>
    </row>
    <row r="736" spans="1:6" x14ac:dyDescent="0.35">
      <c r="A736" s="187">
        <v>12031</v>
      </c>
      <c r="B736" s="187" t="s">
        <v>839</v>
      </c>
      <c r="C736" t="s">
        <v>0</v>
      </c>
      <c r="D736" t="s">
        <v>852</v>
      </c>
      <c r="E736" s="13">
        <v>6</v>
      </c>
      <c r="F736" s="13"/>
    </row>
    <row r="737" spans="1:6" x14ac:dyDescent="0.35">
      <c r="A737" s="187">
        <v>12032</v>
      </c>
      <c r="B737" s="187" t="s">
        <v>411</v>
      </c>
      <c r="C737" t="s">
        <v>0</v>
      </c>
      <c r="D737" t="s">
        <v>733</v>
      </c>
      <c r="E737" s="13">
        <v>6</v>
      </c>
      <c r="F737" s="13"/>
    </row>
    <row r="738" spans="1:6" x14ac:dyDescent="0.35">
      <c r="A738" s="187">
        <v>12033</v>
      </c>
      <c r="B738" s="187" t="s">
        <v>1140</v>
      </c>
      <c r="C738" t="s">
        <v>0</v>
      </c>
      <c r="D738" t="s">
        <v>803</v>
      </c>
      <c r="E738" s="13">
        <v>5</v>
      </c>
      <c r="F738" s="13"/>
    </row>
    <row r="739" spans="1:6" x14ac:dyDescent="0.35">
      <c r="A739" s="187">
        <v>12035</v>
      </c>
      <c r="B739" s="187" t="s">
        <v>840</v>
      </c>
      <c r="C739" t="s">
        <v>0</v>
      </c>
      <c r="D739" t="s">
        <v>852</v>
      </c>
      <c r="E739" s="13">
        <v>6</v>
      </c>
      <c r="F739" s="13"/>
    </row>
    <row r="740" spans="1:6" x14ac:dyDescent="0.35">
      <c r="A740" s="187">
        <v>12036</v>
      </c>
      <c r="B740" s="187" t="s">
        <v>841</v>
      </c>
      <c r="C740" t="s">
        <v>0</v>
      </c>
      <c r="D740" t="s">
        <v>852</v>
      </c>
      <c r="E740" s="13">
        <v>6</v>
      </c>
      <c r="F740" s="13"/>
    </row>
    <row r="741" spans="1:6" x14ac:dyDescent="0.35">
      <c r="A741" s="187">
        <v>12037</v>
      </c>
      <c r="B741" s="187" t="s">
        <v>275</v>
      </c>
      <c r="C741" t="s">
        <v>0</v>
      </c>
      <c r="D741" t="s">
        <v>1137</v>
      </c>
      <c r="E741" s="13">
        <v>5</v>
      </c>
      <c r="F741" s="13"/>
    </row>
    <row r="742" spans="1:6" x14ac:dyDescent="0.35">
      <c r="A742" s="187">
        <v>12040</v>
      </c>
      <c r="B742" s="187" t="s">
        <v>789</v>
      </c>
      <c r="C742" t="s">
        <v>0</v>
      </c>
      <c r="D742" t="s">
        <v>803</v>
      </c>
      <c r="E742" s="13">
        <v>5</v>
      </c>
      <c r="F742" s="13"/>
    </row>
    <row r="743" spans="1:6" x14ac:dyDescent="0.35">
      <c r="A743" s="187">
        <v>12041</v>
      </c>
      <c r="B743" s="187" t="s">
        <v>90</v>
      </c>
      <c r="C743" t="s">
        <v>0</v>
      </c>
      <c r="D743" t="s">
        <v>0</v>
      </c>
      <c r="E743" s="13">
        <v>5</v>
      </c>
      <c r="F743" s="13"/>
    </row>
    <row r="744" spans="1:6" x14ac:dyDescent="0.35">
      <c r="A744" s="187">
        <v>12042</v>
      </c>
      <c r="B744" s="187" t="s">
        <v>1525</v>
      </c>
      <c r="C744" t="s">
        <v>0</v>
      </c>
      <c r="D744" t="s">
        <v>239</v>
      </c>
      <c r="E744" s="13">
        <v>5</v>
      </c>
      <c r="F744" s="13"/>
    </row>
    <row r="745" spans="1:6" x14ac:dyDescent="0.35">
      <c r="A745" s="187">
        <v>12043</v>
      </c>
      <c r="B745" s="187" t="s">
        <v>842</v>
      </c>
      <c r="C745" t="s">
        <v>0</v>
      </c>
      <c r="D745" t="s">
        <v>852</v>
      </c>
      <c r="E745" s="13">
        <v>6</v>
      </c>
      <c r="F745" s="13"/>
    </row>
    <row r="746" spans="1:6" x14ac:dyDescent="0.35">
      <c r="A746" s="187">
        <v>12045</v>
      </c>
      <c r="B746" s="187" t="s">
        <v>91</v>
      </c>
      <c r="C746" t="s">
        <v>0</v>
      </c>
      <c r="D746" t="s">
        <v>0</v>
      </c>
      <c r="E746" s="13">
        <v>5</v>
      </c>
      <c r="F746" s="13"/>
    </row>
    <row r="747" spans="1:6" x14ac:dyDescent="0.35">
      <c r="A747" s="187">
        <v>12046</v>
      </c>
      <c r="B747" s="187" t="s">
        <v>92</v>
      </c>
      <c r="C747" t="s">
        <v>0</v>
      </c>
      <c r="D747" t="s">
        <v>0</v>
      </c>
      <c r="E747" s="13">
        <v>5</v>
      </c>
      <c r="F747" s="13"/>
    </row>
    <row r="748" spans="1:6" x14ac:dyDescent="0.35">
      <c r="A748" s="187">
        <v>12047</v>
      </c>
      <c r="B748" s="187" t="s">
        <v>93</v>
      </c>
      <c r="C748" t="s">
        <v>0</v>
      </c>
      <c r="D748" t="s">
        <v>0</v>
      </c>
      <c r="E748" s="13">
        <v>5</v>
      </c>
      <c r="F748" s="13"/>
    </row>
    <row r="749" spans="1:6" x14ac:dyDescent="0.35">
      <c r="A749" s="187">
        <v>12050</v>
      </c>
      <c r="B749" s="187" t="s">
        <v>276</v>
      </c>
      <c r="C749" t="s">
        <v>0</v>
      </c>
      <c r="D749" t="s">
        <v>1137</v>
      </c>
      <c r="E749" s="13">
        <v>5</v>
      </c>
      <c r="F749" s="13"/>
    </row>
    <row r="750" spans="1:6" x14ac:dyDescent="0.35">
      <c r="A750" s="187">
        <v>12051</v>
      </c>
      <c r="B750" s="187" t="s">
        <v>1526</v>
      </c>
      <c r="C750" t="s">
        <v>0</v>
      </c>
      <c r="D750" t="s">
        <v>239</v>
      </c>
      <c r="E750" s="13">
        <v>5</v>
      </c>
      <c r="F750" s="13"/>
    </row>
    <row r="751" spans="1:6" x14ac:dyDescent="0.35">
      <c r="A751" s="187">
        <v>12052</v>
      </c>
      <c r="B751" s="187" t="s">
        <v>790</v>
      </c>
      <c r="C751" t="s">
        <v>0</v>
      </c>
      <c r="D751" t="s">
        <v>803</v>
      </c>
      <c r="E751" s="13">
        <v>5</v>
      </c>
      <c r="F751" s="13"/>
    </row>
    <row r="752" spans="1:6" x14ac:dyDescent="0.35">
      <c r="A752" s="187">
        <v>12053</v>
      </c>
      <c r="B752" s="187" t="s">
        <v>833</v>
      </c>
      <c r="C752" t="s">
        <v>0</v>
      </c>
      <c r="D752" t="s">
        <v>838</v>
      </c>
      <c r="E752" s="13">
        <v>5</v>
      </c>
      <c r="F752" s="13"/>
    </row>
    <row r="753" spans="1:6" x14ac:dyDescent="0.35">
      <c r="A753" s="187">
        <v>12054</v>
      </c>
      <c r="B753" s="187" t="s">
        <v>94</v>
      </c>
      <c r="C753" t="s">
        <v>0</v>
      </c>
      <c r="D753" t="s">
        <v>0</v>
      </c>
      <c r="E753" s="13">
        <v>5</v>
      </c>
      <c r="F753" s="13"/>
    </row>
    <row r="754" spans="1:6" x14ac:dyDescent="0.35">
      <c r="A754" s="187">
        <v>12055</v>
      </c>
      <c r="B754" s="187" t="s">
        <v>95</v>
      </c>
      <c r="C754" t="s">
        <v>0</v>
      </c>
      <c r="D754" t="s">
        <v>0</v>
      </c>
      <c r="E754" s="13">
        <v>5</v>
      </c>
      <c r="F754" s="13"/>
    </row>
    <row r="755" spans="1:6" x14ac:dyDescent="0.35">
      <c r="A755" s="187">
        <v>12056</v>
      </c>
      <c r="B755" s="187" t="s">
        <v>834</v>
      </c>
      <c r="C755" t="s">
        <v>0</v>
      </c>
      <c r="D755" t="s">
        <v>838</v>
      </c>
      <c r="E755" s="13">
        <v>5</v>
      </c>
      <c r="F755" s="13"/>
    </row>
    <row r="756" spans="1:6" x14ac:dyDescent="0.35">
      <c r="A756" s="187">
        <v>12057</v>
      </c>
      <c r="B756" s="187" t="s">
        <v>926</v>
      </c>
      <c r="C756" t="s">
        <v>0</v>
      </c>
      <c r="D756" t="s">
        <v>1139</v>
      </c>
      <c r="E756" s="13">
        <v>5</v>
      </c>
      <c r="F756" s="13"/>
    </row>
    <row r="757" spans="1:6" x14ac:dyDescent="0.35">
      <c r="A757" s="187">
        <v>12058</v>
      </c>
      <c r="B757" s="187" t="s">
        <v>1527</v>
      </c>
      <c r="C757" t="s">
        <v>0</v>
      </c>
      <c r="D757" t="s">
        <v>239</v>
      </c>
      <c r="E757" s="13">
        <v>5</v>
      </c>
      <c r="F757" s="13"/>
    </row>
    <row r="758" spans="1:6" x14ac:dyDescent="0.35">
      <c r="A758" s="187">
        <v>12059</v>
      </c>
      <c r="B758" s="187" t="s">
        <v>96</v>
      </c>
      <c r="C758" t="s">
        <v>0</v>
      </c>
      <c r="D758" t="s">
        <v>0</v>
      </c>
      <c r="E758" s="13">
        <v>5</v>
      </c>
      <c r="F758" s="13"/>
    </row>
    <row r="759" spans="1:6" x14ac:dyDescent="0.35">
      <c r="A759" s="187">
        <v>12060</v>
      </c>
      <c r="B759" s="187" t="s">
        <v>277</v>
      </c>
      <c r="C759" t="s">
        <v>0</v>
      </c>
      <c r="D759" t="s">
        <v>1137</v>
      </c>
      <c r="E759" s="13">
        <v>5</v>
      </c>
      <c r="F759" s="13"/>
    </row>
    <row r="760" spans="1:6" x14ac:dyDescent="0.35">
      <c r="A760" s="187">
        <v>12061</v>
      </c>
      <c r="B760" s="187" t="s">
        <v>791</v>
      </c>
      <c r="C760" t="s">
        <v>0</v>
      </c>
      <c r="D760" t="s">
        <v>803</v>
      </c>
      <c r="E760" s="13">
        <v>5</v>
      </c>
      <c r="F760" s="13"/>
    </row>
    <row r="761" spans="1:6" x14ac:dyDescent="0.35">
      <c r="A761" s="187">
        <v>12062</v>
      </c>
      <c r="B761" s="187" t="s">
        <v>792</v>
      </c>
      <c r="C761" t="s">
        <v>0</v>
      </c>
      <c r="D761" t="s">
        <v>803</v>
      </c>
      <c r="E761" s="13">
        <v>5</v>
      </c>
      <c r="F761" s="13"/>
    </row>
    <row r="762" spans="1:6" x14ac:dyDescent="0.35">
      <c r="A762" s="187">
        <v>12063</v>
      </c>
      <c r="B762" s="187" t="s">
        <v>793</v>
      </c>
      <c r="C762" t="s">
        <v>0</v>
      </c>
      <c r="D762" t="s">
        <v>803</v>
      </c>
      <c r="E762" s="13">
        <v>5</v>
      </c>
      <c r="F762" s="13"/>
    </row>
    <row r="763" spans="1:6" x14ac:dyDescent="0.35">
      <c r="A763" s="187">
        <v>12064</v>
      </c>
      <c r="B763" s="187" t="s">
        <v>755</v>
      </c>
      <c r="C763" t="s">
        <v>1</v>
      </c>
      <c r="D763" t="s">
        <v>1141</v>
      </c>
      <c r="E763" s="13">
        <v>6</v>
      </c>
      <c r="F763" s="13"/>
    </row>
    <row r="764" spans="1:6" x14ac:dyDescent="0.35">
      <c r="A764" s="187">
        <v>12065</v>
      </c>
      <c r="B764" s="187" t="s">
        <v>814</v>
      </c>
      <c r="C764" t="s">
        <v>0</v>
      </c>
      <c r="D764" t="s">
        <v>1138</v>
      </c>
      <c r="E764" s="13">
        <v>5</v>
      </c>
      <c r="F764" s="13"/>
    </row>
    <row r="765" spans="1:6" x14ac:dyDescent="0.35">
      <c r="A765" s="187">
        <v>12066</v>
      </c>
      <c r="B765" s="187" t="s">
        <v>843</v>
      </c>
      <c r="C765" t="s">
        <v>0</v>
      </c>
      <c r="D765" t="s">
        <v>852</v>
      </c>
      <c r="E765" s="13">
        <v>6</v>
      </c>
      <c r="F765" s="13"/>
    </row>
    <row r="766" spans="1:6" x14ac:dyDescent="0.35">
      <c r="A766" s="187">
        <v>12067</v>
      </c>
      <c r="B766" s="187" t="s">
        <v>97</v>
      </c>
      <c r="C766" t="s">
        <v>0</v>
      </c>
      <c r="D766" t="s">
        <v>0</v>
      </c>
      <c r="E766" s="13">
        <v>5</v>
      </c>
      <c r="F766" s="13"/>
    </row>
    <row r="767" spans="1:6" x14ac:dyDescent="0.35">
      <c r="A767" s="187">
        <v>12068</v>
      </c>
      <c r="B767" s="187" t="s">
        <v>589</v>
      </c>
      <c r="C767" t="s">
        <v>0</v>
      </c>
      <c r="D767" t="s">
        <v>1027</v>
      </c>
      <c r="E767" s="13">
        <v>6</v>
      </c>
      <c r="F767" s="13"/>
    </row>
    <row r="768" spans="1:6" x14ac:dyDescent="0.35">
      <c r="A768" s="187">
        <v>12069</v>
      </c>
      <c r="B768" s="187" t="s">
        <v>590</v>
      </c>
      <c r="C768" t="s">
        <v>0</v>
      </c>
      <c r="D768" t="s">
        <v>1027</v>
      </c>
      <c r="E768" s="13">
        <v>6</v>
      </c>
      <c r="F768" s="13"/>
    </row>
    <row r="769" spans="1:6" x14ac:dyDescent="0.35">
      <c r="A769" s="187">
        <v>12070</v>
      </c>
      <c r="B769" s="187" t="s">
        <v>591</v>
      </c>
      <c r="C769" t="s">
        <v>0</v>
      </c>
      <c r="D769" t="s">
        <v>1027</v>
      </c>
      <c r="E769" s="13">
        <v>6</v>
      </c>
      <c r="F769" s="13"/>
    </row>
    <row r="770" spans="1:6" x14ac:dyDescent="0.35">
      <c r="A770" s="187">
        <v>12071</v>
      </c>
      <c r="B770" s="187" t="s">
        <v>844</v>
      </c>
      <c r="C770" t="s">
        <v>0</v>
      </c>
      <c r="D770" t="s">
        <v>852</v>
      </c>
      <c r="E770" s="13">
        <v>6</v>
      </c>
      <c r="F770" s="13"/>
    </row>
    <row r="771" spans="1:6" x14ac:dyDescent="0.35">
      <c r="A771" s="187">
        <v>12072</v>
      </c>
      <c r="B771" s="187" t="s">
        <v>592</v>
      </c>
      <c r="C771" t="s">
        <v>0</v>
      </c>
      <c r="D771" t="s">
        <v>1027</v>
      </c>
      <c r="E771" s="13">
        <v>6</v>
      </c>
      <c r="F771" s="13"/>
    </row>
    <row r="772" spans="1:6" x14ac:dyDescent="0.35">
      <c r="A772" s="187">
        <v>12073</v>
      </c>
      <c r="B772" s="187" t="s">
        <v>845</v>
      </c>
      <c r="C772" t="s">
        <v>0</v>
      </c>
      <c r="D772" t="s">
        <v>852</v>
      </c>
      <c r="E772" s="13">
        <v>6</v>
      </c>
      <c r="F772" s="13"/>
    </row>
    <row r="773" spans="1:6" x14ac:dyDescent="0.35">
      <c r="A773" s="187">
        <v>12074</v>
      </c>
      <c r="B773" s="187" t="s">
        <v>815</v>
      </c>
      <c r="C773" t="s">
        <v>0</v>
      </c>
      <c r="D773" t="s">
        <v>1138</v>
      </c>
      <c r="E773" s="13">
        <v>5</v>
      </c>
      <c r="F773" s="13"/>
    </row>
    <row r="774" spans="1:6" x14ac:dyDescent="0.35">
      <c r="A774" s="187">
        <v>12075</v>
      </c>
      <c r="B774" s="187" t="s">
        <v>278</v>
      </c>
      <c r="C774" t="s">
        <v>0</v>
      </c>
      <c r="D774" t="s">
        <v>1137</v>
      </c>
      <c r="E774" s="13">
        <v>5</v>
      </c>
      <c r="F774" s="13"/>
    </row>
    <row r="775" spans="1:6" x14ac:dyDescent="0.35">
      <c r="A775" s="187">
        <v>12076</v>
      </c>
      <c r="B775" s="187" t="s">
        <v>846</v>
      </c>
      <c r="C775" t="s">
        <v>0</v>
      </c>
      <c r="D775" t="s">
        <v>852</v>
      </c>
      <c r="E775" s="13">
        <v>6</v>
      </c>
      <c r="F775" s="13"/>
    </row>
    <row r="776" spans="1:6" x14ac:dyDescent="0.35">
      <c r="A776" s="187">
        <v>12077</v>
      </c>
      <c r="B776" s="187" t="s">
        <v>98</v>
      </c>
      <c r="C776" t="s">
        <v>0</v>
      </c>
      <c r="D776" t="s">
        <v>0</v>
      </c>
      <c r="E776" s="13">
        <v>5</v>
      </c>
      <c r="F776" s="13"/>
    </row>
    <row r="777" spans="1:6" x14ac:dyDescent="0.35">
      <c r="A777" s="187">
        <v>12078</v>
      </c>
      <c r="B777" s="187" t="s">
        <v>412</v>
      </c>
      <c r="C777" t="s">
        <v>0</v>
      </c>
      <c r="D777" t="s">
        <v>733</v>
      </c>
      <c r="E777" s="13">
        <v>6</v>
      </c>
      <c r="F777" s="13"/>
    </row>
    <row r="778" spans="1:6" x14ac:dyDescent="0.35">
      <c r="A778" s="187">
        <v>12082</v>
      </c>
      <c r="B778" s="187" t="s">
        <v>794</v>
      </c>
      <c r="C778" t="s">
        <v>0</v>
      </c>
      <c r="D778" t="s">
        <v>803</v>
      </c>
      <c r="E778" s="13">
        <v>5</v>
      </c>
      <c r="F778" s="13"/>
    </row>
    <row r="779" spans="1:6" x14ac:dyDescent="0.35">
      <c r="A779" s="187">
        <v>12083</v>
      </c>
      <c r="B779" s="187" t="s">
        <v>1528</v>
      </c>
      <c r="C779" t="s">
        <v>0</v>
      </c>
      <c r="D779" t="s">
        <v>239</v>
      </c>
      <c r="E779" s="13">
        <v>5</v>
      </c>
      <c r="F779" s="13"/>
    </row>
    <row r="780" spans="1:6" x14ac:dyDescent="0.35">
      <c r="A780" s="187">
        <v>12084</v>
      </c>
      <c r="B780" s="187" t="s">
        <v>99</v>
      </c>
      <c r="C780" t="s">
        <v>0</v>
      </c>
      <c r="D780" t="s">
        <v>0</v>
      </c>
      <c r="E780" s="13">
        <v>5</v>
      </c>
      <c r="F780" s="13"/>
    </row>
    <row r="781" spans="1:6" x14ac:dyDescent="0.35">
      <c r="A781" s="187">
        <v>12085</v>
      </c>
      <c r="B781" s="187" t="s">
        <v>100</v>
      </c>
      <c r="C781" t="s">
        <v>0</v>
      </c>
      <c r="D781" t="s">
        <v>0</v>
      </c>
      <c r="E781" s="13">
        <v>5</v>
      </c>
      <c r="F781" s="13"/>
    </row>
    <row r="782" spans="1:6" x14ac:dyDescent="0.35">
      <c r="A782" s="187">
        <v>12086</v>
      </c>
      <c r="B782" s="187" t="s">
        <v>593</v>
      </c>
      <c r="C782" t="s">
        <v>0</v>
      </c>
      <c r="D782" t="s">
        <v>1027</v>
      </c>
      <c r="E782" s="13">
        <v>6</v>
      </c>
      <c r="F782" s="13"/>
    </row>
    <row r="783" spans="1:6" x14ac:dyDescent="0.35">
      <c r="A783" s="187">
        <v>12087</v>
      </c>
      <c r="B783" s="187" t="s">
        <v>1529</v>
      </c>
      <c r="C783" t="s">
        <v>0</v>
      </c>
      <c r="D783" t="s">
        <v>239</v>
      </c>
      <c r="E783" s="13">
        <v>5</v>
      </c>
      <c r="F783" s="13"/>
    </row>
    <row r="784" spans="1:6" x14ac:dyDescent="0.35">
      <c r="A784" s="187">
        <v>12089</v>
      </c>
      <c r="B784" s="187" t="s">
        <v>795</v>
      </c>
      <c r="C784" t="s">
        <v>0</v>
      </c>
      <c r="D784" t="s">
        <v>803</v>
      </c>
      <c r="E784" s="13">
        <v>5</v>
      </c>
      <c r="F784" s="13"/>
    </row>
    <row r="785" spans="1:6" x14ac:dyDescent="0.35">
      <c r="A785" s="187">
        <v>12090</v>
      </c>
      <c r="B785" s="187" t="s">
        <v>796</v>
      </c>
      <c r="C785" t="s">
        <v>0</v>
      </c>
      <c r="D785" t="s">
        <v>803</v>
      </c>
      <c r="E785" s="13">
        <v>5</v>
      </c>
      <c r="F785" s="13"/>
    </row>
    <row r="786" spans="1:6" x14ac:dyDescent="0.35">
      <c r="A786" s="187">
        <v>12092</v>
      </c>
      <c r="B786" s="187" t="s">
        <v>847</v>
      </c>
      <c r="C786" t="s">
        <v>0</v>
      </c>
      <c r="D786" t="s">
        <v>852</v>
      </c>
      <c r="E786" s="13">
        <v>6</v>
      </c>
      <c r="F786" s="13"/>
    </row>
    <row r="787" spans="1:6" x14ac:dyDescent="0.35">
      <c r="A787" s="187">
        <v>12093</v>
      </c>
      <c r="B787" s="187" t="s">
        <v>848</v>
      </c>
      <c r="C787" t="s">
        <v>0</v>
      </c>
      <c r="D787" t="s">
        <v>852</v>
      </c>
      <c r="E787" s="13">
        <v>6</v>
      </c>
      <c r="F787" s="13"/>
    </row>
    <row r="788" spans="1:6" x14ac:dyDescent="0.35">
      <c r="A788" s="187">
        <v>12094</v>
      </c>
      <c r="B788" s="187" t="s">
        <v>797</v>
      </c>
      <c r="C788" t="s">
        <v>0</v>
      </c>
      <c r="D788" t="s">
        <v>803</v>
      </c>
      <c r="E788" s="13">
        <v>5</v>
      </c>
      <c r="F788" s="13"/>
    </row>
    <row r="789" spans="1:6" x14ac:dyDescent="0.35">
      <c r="A789" s="187">
        <v>12095</v>
      </c>
      <c r="B789" s="187" t="s">
        <v>413</v>
      </c>
      <c r="C789" t="s">
        <v>0</v>
      </c>
      <c r="D789" t="s">
        <v>733</v>
      </c>
      <c r="E789" s="13">
        <v>6</v>
      </c>
      <c r="F789" s="13"/>
    </row>
    <row r="790" spans="1:6" x14ac:dyDescent="0.35">
      <c r="A790" s="187">
        <v>12106</v>
      </c>
      <c r="B790" s="187" t="s">
        <v>279</v>
      </c>
      <c r="C790" t="s">
        <v>0</v>
      </c>
      <c r="D790" t="s">
        <v>1137</v>
      </c>
      <c r="E790" s="13">
        <v>5</v>
      </c>
      <c r="F790" s="13"/>
    </row>
    <row r="791" spans="1:6" x14ac:dyDescent="0.35">
      <c r="A791" s="187">
        <v>12107</v>
      </c>
      <c r="B791" s="187" t="s">
        <v>101</v>
      </c>
      <c r="C791" t="s">
        <v>0</v>
      </c>
      <c r="D791" t="s">
        <v>0</v>
      </c>
      <c r="E791" s="13">
        <v>5</v>
      </c>
      <c r="F791" s="13"/>
    </row>
    <row r="792" spans="1:6" x14ac:dyDescent="0.35">
      <c r="A792" s="187">
        <v>12108</v>
      </c>
      <c r="B792" s="187" t="s">
        <v>432</v>
      </c>
      <c r="C792" t="s">
        <v>3</v>
      </c>
      <c r="D792" t="s">
        <v>555</v>
      </c>
      <c r="E792" s="13">
        <v>6</v>
      </c>
      <c r="F792" s="13"/>
    </row>
    <row r="793" spans="1:6" x14ac:dyDescent="0.35">
      <c r="A793" s="187">
        <v>12110</v>
      </c>
      <c r="B793" s="187" t="s">
        <v>102</v>
      </c>
      <c r="C793" t="s">
        <v>0</v>
      </c>
      <c r="D793" t="s">
        <v>0</v>
      </c>
      <c r="E793" s="13">
        <v>5</v>
      </c>
      <c r="F793" s="13"/>
    </row>
    <row r="794" spans="1:6" x14ac:dyDescent="0.35">
      <c r="A794" s="187">
        <v>12115</v>
      </c>
      <c r="B794" s="187" t="s">
        <v>280</v>
      </c>
      <c r="C794" t="s">
        <v>0</v>
      </c>
      <c r="D794" t="s">
        <v>1137</v>
      </c>
      <c r="E794" s="13">
        <v>5</v>
      </c>
      <c r="F794" s="13"/>
    </row>
    <row r="795" spans="1:6" x14ac:dyDescent="0.35">
      <c r="A795" s="187">
        <v>12116</v>
      </c>
      <c r="B795" s="187" t="s">
        <v>756</v>
      </c>
      <c r="C795" t="s">
        <v>1</v>
      </c>
      <c r="D795" t="s">
        <v>1141</v>
      </c>
      <c r="E795" s="13">
        <v>6</v>
      </c>
      <c r="F795" s="13"/>
    </row>
    <row r="796" spans="1:6" x14ac:dyDescent="0.35">
      <c r="A796" s="187">
        <v>12117</v>
      </c>
      <c r="B796" s="187" t="s">
        <v>414</v>
      </c>
      <c r="C796" t="s">
        <v>0</v>
      </c>
      <c r="D796" t="s">
        <v>733</v>
      </c>
      <c r="E796" s="13">
        <v>6</v>
      </c>
      <c r="F796" s="13"/>
    </row>
    <row r="797" spans="1:6" x14ac:dyDescent="0.35">
      <c r="A797" s="187">
        <v>12118</v>
      </c>
      <c r="B797" s="187" t="s">
        <v>816</v>
      </c>
      <c r="C797" t="s">
        <v>0</v>
      </c>
      <c r="D797" t="s">
        <v>1138</v>
      </c>
      <c r="E797" s="13">
        <v>5</v>
      </c>
      <c r="F797" s="13"/>
    </row>
    <row r="798" spans="1:6" x14ac:dyDescent="0.35">
      <c r="A798" s="187">
        <v>12120</v>
      </c>
      <c r="B798" s="187" t="s">
        <v>103</v>
      </c>
      <c r="C798" t="s">
        <v>0</v>
      </c>
      <c r="D798" t="s">
        <v>0</v>
      </c>
      <c r="E798" s="13">
        <v>5</v>
      </c>
      <c r="F798" s="13"/>
    </row>
    <row r="799" spans="1:6" x14ac:dyDescent="0.35">
      <c r="A799" s="187">
        <v>12121</v>
      </c>
      <c r="B799" s="187" t="s">
        <v>798</v>
      </c>
      <c r="C799" t="s">
        <v>0</v>
      </c>
      <c r="D799" t="s">
        <v>803</v>
      </c>
      <c r="E799" s="13">
        <v>5</v>
      </c>
      <c r="F799" s="13"/>
    </row>
    <row r="800" spans="1:6" x14ac:dyDescent="0.35">
      <c r="A800" s="187">
        <v>12122</v>
      </c>
      <c r="B800" s="187" t="s">
        <v>849</v>
      </c>
      <c r="C800" t="s">
        <v>0</v>
      </c>
      <c r="D800" t="s">
        <v>852</v>
      </c>
      <c r="E800" s="13">
        <v>6</v>
      </c>
      <c r="F800" s="13"/>
    </row>
    <row r="801" spans="1:6" x14ac:dyDescent="0.35">
      <c r="A801" s="187">
        <v>12123</v>
      </c>
      <c r="B801" s="187" t="s">
        <v>799</v>
      </c>
      <c r="C801" t="s">
        <v>0</v>
      </c>
      <c r="D801" t="s">
        <v>803</v>
      </c>
      <c r="E801" s="13">
        <v>5</v>
      </c>
      <c r="F801" s="13"/>
    </row>
    <row r="802" spans="1:6" x14ac:dyDescent="0.35">
      <c r="A802" s="187">
        <v>12124</v>
      </c>
      <c r="B802" s="187" t="s">
        <v>1530</v>
      </c>
      <c r="C802" t="s">
        <v>0</v>
      </c>
      <c r="D802" t="s">
        <v>239</v>
      </c>
      <c r="E802" s="13">
        <v>5</v>
      </c>
      <c r="F802" s="13"/>
    </row>
    <row r="803" spans="1:6" x14ac:dyDescent="0.35">
      <c r="A803" s="187">
        <v>12125</v>
      </c>
      <c r="B803" s="187" t="s">
        <v>281</v>
      </c>
      <c r="C803" t="s">
        <v>0</v>
      </c>
      <c r="D803" t="s">
        <v>1137</v>
      </c>
      <c r="E803" s="13">
        <v>5</v>
      </c>
      <c r="F803" s="13"/>
    </row>
    <row r="804" spans="1:6" x14ac:dyDescent="0.35">
      <c r="A804" s="187">
        <v>12128</v>
      </c>
      <c r="B804" s="187" t="s">
        <v>104</v>
      </c>
      <c r="C804" t="s">
        <v>0</v>
      </c>
      <c r="D804" t="s">
        <v>0</v>
      </c>
      <c r="E804" s="13">
        <v>5</v>
      </c>
      <c r="F804" s="13"/>
    </row>
    <row r="805" spans="1:6" x14ac:dyDescent="0.35">
      <c r="A805" s="187">
        <v>12130</v>
      </c>
      <c r="B805" s="187" t="s">
        <v>282</v>
      </c>
      <c r="C805" t="s">
        <v>0</v>
      </c>
      <c r="D805" t="s">
        <v>1137</v>
      </c>
      <c r="E805" s="13">
        <v>5</v>
      </c>
      <c r="F805" s="13"/>
    </row>
    <row r="806" spans="1:6" x14ac:dyDescent="0.35">
      <c r="A806" s="187">
        <v>12131</v>
      </c>
      <c r="B806" s="187" t="s">
        <v>850</v>
      </c>
      <c r="C806" t="s">
        <v>0</v>
      </c>
      <c r="D806" t="s">
        <v>852</v>
      </c>
      <c r="E806" s="13">
        <v>6</v>
      </c>
      <c r="F806" s="13"/>
    </row>
    <row r="807" spans="1:6" x14ac:dyDescent="0.35">
      <c r="A807" s="187">
        <v>12132</v>
      </c>
      <c r="B807" s="187" t="s">
        <v>283</v>
      </c>
      <c r="C807" t="s">
        <v>0</v>
      </c>
      <c r="D807" t="s">
        <v>1137</v>
      </c>
      <c r="E807" s="13">
        <v>5</v>
      </c>
      <c r="F807" s="13"/>
    </row>
    <row r="808" spans="1:6" x14ac:dyDescent="0.35">
      <c r="A808" s="187">
        <v>12133</v>
      </c>
      <c r="B808" s="187" t="s">
        <v>800</v>
      </c>
      <c r="C808" t="s">
        <v>0</v>
      </c>
      <c r="D808" t="s">
        <v>803</v>
      </c>
      <c r="E808" s="13">
        <v>5</v>
      </c>
      <c r="F808" s="13"/>
    </row>
    <row r="809" spans="1:6" x14ac:dyDescent="0.35">
      <c r="A809" s="187">
        <v>12134</v>
      </c>
      <c r="B809" s="187" t="s">
        <v>415</v>
      </c>
      <c r="C809" t="s">
        <v>0</v>
      </c>
      <c r="D809" t="s">
        <v>733</v>
      </c>
      <c r="E809" s="13">
        <v>6</v>
      </c>
      <c r="F809" s="13"/>
    </row>
    <row r="810" spans="1:6" x14ac:dyDescent="0.35">
      <c r="A810" s="187">
        <v>12136</v>
      </c>
      <c r="B810" s="187" t="s">
        <v>284</v>
      </c>
      <c r="C810" t="s">
        <v>0</v>
      </c>
      <c r="D810" t="s">
        <v>1137</v>
      </c>
      <c r="E810" s="13">
        <v>5</v>
      </c>
      <c r="F810" s="13"/>
    </row>
    <row r="811" spans="1:6" x14ac:dyDescent="0.35">
      <c r="A811" s="187">
        <v>12137</v>
      </c>
      <c r="B811" s="187" t="s">
        <v>835</v>
      </c>
      <c r="C811" t="s">
        <v>0</v>
      </c>
      <c r="D811" t="s">
        <v>838</v>
      </c>
      <c r="E811" s="13">
        <v>5</v>
      </c>
      <c r="F811" s="13"/>
    </row>
    <row r="812" spans="1:6" x14ac:dyDescent="0.35">
      <c r="A812" s="187">
        <v>12138</v>
      </c>
      <c r="B812" s="187" t="s">
        <v>801</v>
      </c>
      <c r="C812" t="s">
        <v>0</v>
      </c>
      <c r="D812" t="s">
        <v>803</v>
      </c>
      <c r="E812" s="13">
        <v>5</v>
      </c>
      <c r="F812" s="13"/>
    </row>
    <row r="813" spans="1:6" x14ac:dyDescent="0.35">
      <c r="A813" s="187">
        <v>12139</v>
      </c>
      <c r="B813" s="187" t="s">
        <v>433</v>
      </c>
      <c r="C813" t="s">
        <v>3</v>
      </c>
      <c r="D813" t="s">
        <v>555</v>
      </c>
      <c r="E813" s="13">
        <v>6</v>
      </c>
      <c r="F813" s="13"/>
    </row>
    <row r="814" spans="1:6" x14ac:dyDescent="0.35">
      <c r="A814" s="187">
        <v>12140</v>
      </c>
      <c r="B814" s="187" t="s">
        <v>802</v>
      </c>
      <c r="C814" t="s">
        <v>0</v>
      </c>
      <c r="D814" t="s">
        <v>803</v>
      </c>
      <c r="E814" s="13">
        <v>5</v>
      </c>
      <c r="F814" s="13"/>
    </row>
    <row r="815" spans="1:6" x14ac:dyDescent="0.35">
      <c r="A815" s="187">
        <v>12141</v>
      </c>
      <c r="B815" s="187" t="s">
        <v>836</v>
      </c>
      <c r="C815" t="s">
        <v>0</v>
      </c>
      <c r="D815" t="s">
        <v>838</v>
      </c>
      <c r="E815" s="13">
        <v>5</v>
      </c>
      <c r="F815" s="13"/>
    </row>
    <row r="816" spans="1:6" x14ac:dyDescent="0.35">
      <c r="A816" s="187">
        <v>12143</v>
      </c>
      <c r="B816" s="187" t="s">
        <v>105</v>
      </c>
      <c r="C816" t="s">
        <v>0</v>
      </c>
      <c r="D816" t="s">
        <v>0</v>
      </c>
      <c r="E816" s="13">
        <v>5</v>
      </c>
      <c r="F816" s="13"/>
    </row>
    <row r="817" spans="1:6" x14ac:dyDescent="0.35">
      <c r="A817" s="187">
        <v>12144</v>
      </c>
      <c r="B817" s="187" t="s">
        <v>803</v>
      </c>
      <c r="C817" t="s">
        <v>0</v>
      </c>
      <c r="D817" t="s">
        <v>803</v>
      </c>
      <c r="E817" s="13">
        <v>5</v>
      </c>
      <c r="F817" s="13"/>
    </row>
    <row r="818" spans="1:6" x14ac:dyDescent="0.35">
      <c r="A818" s="187">
        <v>12147</v>
      </c>
      <c r="B818" s="187" t="s">
        <v>106</v>
      </c>
      <c r="C818" t="s">
        <v>0</v>
      </c>
      <c r="D818" t="s">
        <v>0</v>
      </c>
      <c r="E818" s="13">
        <v>5</v>
      </c>
      <c r="F818" s="13"/>
    </row>
    <row r="819" spans="1:6" x14ac:dyDescent="0.35">
      <c r="A819" s="187">
        <v>12148</v>
      </c>
      <c r="B819" s="187" t="s">
        <v>817</v>
      </c>
      <c r="C819" t="s">
        <v>0</v>
      </c>
      <c r="D819" t="s">
        <v>1138</v>
      </c>
      <c r="E819" s="13">
        <v>5</v>
      </c>
      <c r="F819" s="13"/>
    </row>
    <row r="820" spans="1:6" x14ac:dyDescent="0.35">
      <c r="A820" s="187">
        <v>12149</v>
      </c>
      <c r="B820" s="187" t="s">
        <v>851</v>
      </c>
      <c r="C820" t="s">
        <v>0</v>
      </c>
      <c r="D820" t="s">
        <v>852</v>
      </c>
      <c r="E820" s="13">
        <v>6</v>
      </c>
      <c r="F820" s="13"/>
    </row>
    <row r="821" spans="1:6" x14ac:dyDescent="0.35">
      <c r="A821" s="187">
        <v>12150</v>
      </c>
      <c r="B821" s="187" t="s">
        <v>837</v>
      </c>
      <c r="C821" t="s">
        <v>0</v>
      </c>
      <c r="D821" t="s">
        <v>838</v>
      </c>
      <c r="E821" s="13">
        <v>5</v>
      </c>
      <c r="F821" s="13"/>
    </row>
    <row r="822" spans="1:6" x14ac:dyDescent="0.35">
      <c r="A822" s="187">
        <v>12151</v>
      </c>
      <c r="B822" s="187" t="s">
        <v>818</v>
      </c>
      <c r="C822" t="s">
        <v>0</v>
      </c>
      <c r="D822" t="s">
        <v>1138</v>
      </c>
      <c r="E822" s="13">
        <v>5</v>
      </c>
      <c r="F822" s="13"/>
    </row>
    <row r="823" spans="1:6" x14ac:dyDescent="0.35">
      <c r="A823" s="187">
        <v>12153</v>
      </c>
      <c r="B823" s="187" t="s">
        <v>804</v>
      </c>
      <c r="C823" t="s">
        <v>0</v>
      </c>
      <c r="D823" t="s">
        <v>803</v>
      </c>
      <c r="E823" s="13">
        <v>5</v>
      </c>
      <c r="F823" s="13"/>
    </row>
    <row r="824" spans="1:6" x14ac:dyDescent="0.35">
      <c r="A824" s="187">
        <v>12154</v>
      </c>
      <c r="B824" s="187" t="s">
        <v>805</v>
      </c>
      <c r="C824" t="s">
        <v>0</v>
      </c>
      <c r="D824" t="s">
        <v>803</v>
      </c>
      <c r="E824" s="13">
        <v>5</v>
      </c>
      <c r="F824" s="13"/>
    </row>
    <row r="825" spans="1:6" x14ac:dyDescent="0.35">
      <c r="A825" s="187">
        <v>12155</v>
      </c>
      <c r="B825" s="187" t="s">
        <v>757</v>
      </c>
      <c r="C825" t="s">
        <v>1</v>
      </c>
      <c r="D825" t="s">
        <v>1141</v>
      </c>
      <c r="E825" s="13">
        <v>6</v>
      </c>
      <c r="F825" s="13"/>
    </row>
    <row r="826" spans="1:6" x14ac:dyDescent="0.35">
      <c r="A826" s="187">
        <v>12156</v>
      </c>
      <c r="B826" s="187" t="s">
        <v>806</v>
      </c>
      <c r="C826" t="s">
        <v>0</v>
      </c>
      <c r="D826" t="s">
        <v>803</v>
      </c>
      <c r="E826" s="13">
        <v>5</v>
      </c>
      <c r="F826" s="13"/>
    </row>
    <row r="827" spans="1:6" x14ac:dyDescent="0.35">
      <c r="A827" s="187">
        <v>12157</v>
      </c>
      <c r="B827" s="187" t="s">
        <v>852</v>
      </c>
      <c r="C827" t="s">
        <v>0</v>
      </c>
      <c r="D827" t="s">
        <v>852</v>
      </c>
      <c r="E827" s="13">
        <v>6</v>
      </c>
      <c r="F827" s="13"/>
    </row>
    <row r="828" spans="1:6" x14ac:dyDescent="0.35">
      <c r="A828" s="187">
        <v>12158</v>
      </c>
      <c r="B828" s="187" t="s">
        <v>107</v>
      </c>
      <c r="C828" t="s">
        <v>0</v>
      </c>
      <c r="D828" t="s">
        <v>0</v>
      </c>
      <c r="E828" s="13">
        <v>5</v>
      </c>
      <c r="F828" s="13"/>
    </row>
    <row r="829" spans="1:6" x14ac:dyDescent="0.35">
      <c r="A829" s="187">
        <v>12159</v>
      </c>
      <c r="B829" s="187" t="s">
        <v>108</v>
      </c>
      <c r="C829" t="s">
        <v>0</v>
      </c>
      <c r="D829" t="s">
        <v>0</v>
      </c>
      <c r="E829" s="13">
        <v>5</v>
      </c>
      <c r="F829" s="13"/>
    </row>
    <row r="830" spans="1:6" x14ac:dyDescent="0.35">
      <c r="A830" s="187">
        <v>12160</v>
      </c>
      <c r="B830" s="187" t="s">
        <v>853</v>
      </c>
      <c r="C830" t="s">
        <v>0</v>
      </c>
      <c r="D830" t="s">
        <v>852</v>
      </c>
      <c r="E830" s="13">
        <v>6</v>
      </c>
      <c r="F830" s="13"/>
    </row>
    <row r="831" spans="1:6" x14ac:dyDescent="0.35">
      <c r="A831" s="187">
        <v>12161</v>
      </c>
      <c r="B831" s="187" t="s">
        <v>109</v>
      </c>
      <c r="C831" t="s">
        <v>0</v>
      </c>
      <c r="D831" t="s">
        <v>0</v>
      </c>
      <c r="E831" s="13">
        <v>5</v>
      </c>
      <c r="F831" s="13"/>
    </row>
    <row r="832" spans="1:6" x14ac:dyDescent="0.35">
      <c r="A832" s="187">
        <v>12164</v>
      </c>
      <c r="B832" s="187" t="s">
        <v>434</v>
      </c>
      <c r="C832" t="s">
        <v>3</v>
      </c>
      <c r="D832" t="s">
        <v>555</v>
      </c>
      <c r="E832" s="13">
        <v>6</v>
      </c>
      <c r="F832" s="13"/>
    </row>
    <row r="833" spans="1:6" x14ac:dyDescent="0.35">
      <c r="A833" s="187">
        <v>12165</v>
      </c>
      <c r="B833" s="187" t="s">
        <v>285</v>
      </c>
      <c r="C833" t="s">
        <v>0</v>
      </c>
      <c r="D833" t="s">
        <v>1137</v>
      </c>
      <c r="E833" s="13">
        <v>5</v>
      </c>
      <c r="F833" s="13"/>
    </row>
    <row r="834" spans="1:6" x14ac:dyDescent="0.35">
      <c r="A834" s="187">
        <v>12166</v>
      </c>
      <c r="B834" s="187" t="s">
        <v>594</v>
      </c>
      <c r="C834" t="s">
        <v>0</v>
      </c>
      <c r="D834" t="s">
        <v>1027</v>
      </c>
      <c r="E834" s="13">
        <v>6</v>
      </c>
      <c r="F834" s="13"/>
    </row>
    <row r="835" spans="1:6" x14ac:dyDescent="0.35">
      <c r="A835" s="187">
        <v>12167</v>
      </c>
      <c r="B835" s="187" t="s">
        <v>1531</v>
      </c>
      <c r="C835" t="s">
        <v>1</v>
      </c>
      <c r="D835" t="s">
        <v>1163</v>
      </c>
      <c r="E835" s="13">
        <v>6</v>
      </c>
      <c r="F835" s="13"/>
    </row>
    <row r="836" spans="1:6" x14ac:dyDescent="0.35">
      <c r="A836" s="187">
        <v>12168</v>
      </c>
      <c r="B836" s="187" t="s">
        <v>807</v>
      </c>
      <c r="C836" t="s">
        <v>0</v>
      </c>
      <c r="D836" t="s">
        <v>803</v>
      </c>
      <c r="E836" s="13">
        <v>5</v>
      </c>
      <c r="F836" s="13"/>
    </row>
    <row r="837" spans="1:6" x14ac:dyDescent="0.35">
      <c r="A837" s="187">
        <v>12169</v>
      </c>
      <c r="B837" s="187" t="s">
        <v>807</v>
      </c>
      <c r="C837" t="s">
        <v>0</v>
      </c>
      <c r="D837" t="s">
        <v>803</v>
      </c>
      <c r="E837" s="13">
        <v>5</v>
      </c>
      <c r="F837" s="13"/>
    </row>
    <row r="838" spans="1:6" x14ac:dyDescent="0.35">
      <c r="A838" s="187">
        <v>12170</v>
      </c>
      <c r="B838" s="187" t="s">
        <v>819</v>
      </c>
      <c r="C838" t="s">
        <v>0</v>
      </c>
      <c r="D838" t="s">
        <v>1138</v>
      </c>
      <c r="E838" s="13">
        <v>5</v>
      </c>
      <c r="F838" s="13"/>
    </row>
    <row r="839" spans="1:6" x14ac:dyDescent="0.35">
      <c r="A839" s="187">
        <v>12172</v>
      </c>
      <c r="B839" s="187" t="s">
        <v>286</v>
      </c>
      <c r="C839" t="s">
        <v>0</v>
      </c>
      <c r="D839" t="s">
        <v>1137</v>
      </c>
      <c r="E839" s="13">
        <v>5</v>
      </c>
      <c r="F839" s="13"/>
    </row>
    <row r="840" spans="1:6" x14ac:dyDescent="0.35">
      <c r="A840" s="187">
        <v>12173</v>
      </c>
      <c r="B840" s="187" t="s">
        <v>287</v>
      </c>
      <c r="C840" t="s">
        <v>0</v>
      </c>
      <c r="D840" t="s">
        <v>1137</v>
      </c>
      <c r="E840" s="13">
        <v>5</v>
      </c>
      <c r="F840" s="13"/>
    </row>
    <row r="841" spans="1:6" x14ac:dyDescent="0.35">
      <c r="A841" s="187">
        <v>12174</v>
      </c>
      <c r="B841" s="187" t="s">
        <v>288</v>
      </c>
      <c r="C841" t="s">
        <v>0</v>
      </c>
      <c r="D841" t="s">
        <v>1137</v>
      </c>
      <c r="E841" s="13">
        <v>5</v>
      </c>
      <c r="F841" s="13"/>
    </row>
    <row r="842" spans="1:6" x14ac:dyDescent="0.35">
      <c r="A842" s="187">
        <v>12175</v>
      </c>
      <c r="B842" s="187" t="s">
        <v>854</v>
      </c>
      <c r="C842" t="s">
        <v>0</v>
      </c>
      <c r="D842" t="s">
        <v>852</v>
      </c>
      <c r="E842" s="13">
        <v>6</v>
      </c>
      <c r="F842" s="13"/>
    </row>
    <row r="843" spans="1:6" x14ac:dyDescent="0.35">
      <c r="A843" s="187">
        <v>12176</v>
      </c>
      <c r="B843" s="187" t="s">
        <v>1532</v>
      </c>
      <c r="C843" t="s">
        <v>0</v>
      </c>
      <c r="D843" t="s">
        <v>239</v>
      </c>
      <c r="E843" s="13">
        <v>5</v>
      </c>
      <c r="F843" s="13"/>
    </row>
    <row r="844" spans="1:6" x14ac:dyDescent="0.35">
      <c r="A844" s="187">
        <v>12177</v>
      </c>
      <c r="B844" s="187" t="s">
        <v>595</v>
      </c>
      <c r="C844" t="s">
        <v>0</v>
      </c>
      <c r="D844" t="s">
        <v>1027</v>
      </c>
      <c r="E844" s="13">
        <v>6</v>
      </c>
      <c r="F844" s="13"/>
    </row>
    <row r="845" spans="1:6" x14ac:dyDescent="0.35">
      <c r="A845" s="187">
        <v>12180</v>
      </c>
      <c r="B845" s="187" t="s">
        <v>110</v>
      </c>
      <c r="C845" t="s">
        <v>0</v>
      </c>
      <c r="D845" t="s">
        <v>803</v>
      </c>
      <c r="E845" s="13">
        <v>5</v>
      </c>
      <c r="F845" s="13"/>
    </row>
    <row r="846" spans="1:6" x14ac:dyDescent="0.35">
      <c r="A846" s="187">
        <v>12181</v>
      </c>
      <c r="B846" s="187" t="s">
        <v>110</v>
      </c>
      <c r="C846" t="s">
        <v>0</v>
      </c>
      <c r="D846" t="s">
        <v>803</v>
      </c>
      <c r="E846" s="13">
        <v>5</v>
      </c>
      <c r="F846" s="13"/>
    </row>
    <row r="847" spans="1:6" x14ac:dyDescent="0.35">
      <c r="A847" s="187">
        <v>12182</v>
      </c>
      <c r="B847" s="187" t="s">
        <v>110</v>
      </c>
      <c r="C847" t="s">
        <v>0</v>
      </c>
      <c r="D847" t="s">
        <v>803</v>
      </c>
      <c r="E847" s="13">
        <v>5</v>
      </c>
      <c r="F847" s="13"/>
    </row>
    <row r="848" spans="1:6" x14ac:dyDescent="0.35">
      <c r="A848" s="187">
        <v>12183</v>
      </c>
      <c r="B848" s="187" t="s">
        <v>110</v>
      </c>
      <c r="C848" t="s">
        <v>0</v>
      </c>
      <c r="D848" t="s">
        <v>0</v>
      </c>
      <c r="E848" s="13">
        <v>5</v>
      </c>
      <c r="F848" s="13"/>
    </row>
    <row r="849" spans="1:6" x14ac:dyDescent="0.35">
      <c r="A849" s="187">
        <v>12184</v>
      </c>
      <c r="B849" s="187" t="s">
        <v>289</v>
      </c>
      <c r="C849" t="s">
        <v>0</v>
      </c>
      <c r="D849" t="s">
        <v>1137</v>
      </c>
      <c r="E849" s="13">
        <v>5</v>
      </c>
      <c r="F849" s="13"/>
    </row>
    <row r="850" spans="1:6" x14ac:dyDescent="0.35">
      <c r="A850" s="187">
        <v>12185</v>
      </c>
      <c r="B850" s="187" t="s">
        <v>808</v>
      </c>
      <c r="C850" t="s">
        <v>0</v>
      </c>
      <c r="D850" t="s">
        <v>803</v>
      </c>
      <c r="E850" s="13">
        <v>5</v>
      </c>
      <c r="F850" s="13"/>
    </row>
    <row r="851" spans="1:6" x14ac:dyDescent="0.35">
      <c r="A851" s="187">
        <v>12186</v>
      </c>
      <c r="B851" s="187" t="s">
        <v>111</v>
      </c>
      <c r="C851" t="s">
        <v>0</v>
      </c>
      <c r="D851" t="s">
        <v>0</v>
      </c>
      <c r="E851" s="13">
        <v>5</v>
      </c>
      <c r="F851" s="13"/>
    </row>
    <row r="852" spans="1:6" x14ac:dyDescent="0.35">
      <c r="A852" s="187">
        <v>12187</v>
      </c>
      <c r="B852" s="187" t="s">
        <v>855</v>
      </c>
      <c r="C852" t="s">
        <v>0</v>
      </c>
      <c r="D852" t="s">
        <v>852</v>
      </c>
      <c r="E852" s="13">
        <v>6</v>
      </c>
      <c r="F852" s="13"/>
    </row>
    <row r="853" spans="1:6" x14ac:dyDescent="0.35">
      <c r="A853" s="187">
        <v>12188</v>
      </c>
      <c r="B853" s="187" t="s">
        <v>820</v>
      </c>
      <c r="C853" t="s">
        <v>0</v>
      </c>
      <c r="D853" t="s">
        <v>1138</v>
      </c>
      <c r="E853" s="13">
        <v>5</v>
      </c>
      <c r="F853" s="13"/>
    </row>
    <row r="854" spans="1:6" x14ac:dyDescent="0.35">
      <c r="A854" s="187">
        <v>12189</v>
      </c>
      <c r="B854" s="187" t="s">
        <v>112</v>
      </c>
      <c r="C854" t="s">
        <v>0</v>
      </c>
      <c r="D854" t="s">
        <v>0</v>
      </c>
      <c r="E854" s="13">
        <v>5</v>
      </c>
      <c r="F854" s="13"/>
    </row>
    <row r="855" spans="1:6" x14ac:dyDescent="0.35">
      <c r="A855" s="187">
        <v>12190</v>
      </c>
      <c r="B855" s="187" t="s">
        <v>435</v>
      </c>
      <c r="C855" t="s">
        <v>3</v>
      </c>
      <c r="D855" t="s">
        <v>555</v>
      </c>
      <c r="E855" s="13">
        <v>6</v>
      </c>
      <c r="F855" s="13"/>
    </row>
    <row r="856" spans="1:6" x14ac:dyDescent="0.35">
      <c r="A856" s="187">
        <v>12192</v>
      </c>
      <c r="B856" s="187" t="s">
        <v>1533</v>
      </c>
      <c r="C856" t="s">
        <v>0</v>
      </c>
      <c r="D856" t="s">
        <v>239</v>
      </c>
      <c r="E856" s="13">
        <v>5</v>
      </c>
      <c r="F856" s="13"/>
    </row>
    <row r="857" spans="1:6" x14ac:dyDescent="0.35">
      <c r="A857" s="187">
        <v>12193</v>
      </c>
      <c r="B857" s="187" t="s">
        <v>113</v>
      </c>
      <c r="C857" t="s">
        <v>0</v>
      </c>
      <c r="D857" t="s">
        <v>0</v>
      </c>
      <c r="E857" s="13">
        <v>5</v>
      </c>
      <c r="F857" s="13"/>
    </row>
    <row r="858" spans="1:6" x14ac:dyDescent="0.35">
      <c r="A858" s="187">
        <v>12194</v>
      </c>
      <c r="B858" s="187" t="s">
        <v>856</v>
      </c>
      <c r="C858" t="s">
        <v>0</v>
      </c>
      <c r="D858" t="s">
        <v>852</v>
      </c>
      <c r="E858" s="13">
        <v>6</v>
      </c>
      <c r="F858" s="13"/>
    </row>
    <row r="859" spans="1:6" x14ac:dyDescent="0.35">
      <c r="A859" s="187">
        <v>12195</v>
      </c>
      <c r="B859" s="187" t="s">
        <v>290</v>
      </c>
      <c r="C859" t="s">
        <v>0</v>
      </c>
      <c r="D859" t="s">
        <v>1137</v>
      </c>
      <c r="E859" s="13">
        <v>5</v>
      </c>
      <c r="F859" s="13"/>
    </row>
    <row r="860" spans="1:6" x14ac:dyDescent="0.35">
      <c r="A860" s="187">
        <v>12196</v>
      </c>
      <c r="B860" s="187" t="s">
        <v>809</v>
      </c>
      <c r="C860" t="s">
        <v>0</v>
      </c>
      <c r="D860" t="s">
        <v>803</v>
      </c>
      <c r="E860" s="13">
        <v>5</v>
      </c>
      <c r="F860" s="13"/>
    </row>
    <row r="861" spans="1:6" x14ac:dyDescent="0.35">
      <c r="A861" s="187">
        <v>12197</v>
      </c>
      <c r="B861" s="187" t="s">
        <v>758</v>
      </c>
      <c r="C861" t="s">
        <v>1</v>
      </c>
      <c r="D861" t="s">
        <v>1141</v>
      </c>
      <c r="E861" s="13">
        <v>6</v>
      </c>
      <c r="F861" s="13"/>
    </row>
    <row r="862" spans="1:6" x14ac:dyDescent="0.35">
      <c r="A862" s="187">
        <v>12198</v>
      </c>
      <c r="B862" s="187" t="s">
        <v>810</v>
      </c>
      <c r="C862" t="s">
        <v>0</v>
      </c>
      <c r="D862" t="s">
        <v>803</v>
      </c>
      <c r="E862" s="13">
        <v>5</v>
      </c>
      <c r="F862" s="13"/>
    </row>
    <row r="863" spans="1:6" x14ac:dyDescent="0.35">
      <c r="A863" s="187">
        <v>12201</v>
      </c>
      <c r="B863" s="187" t="s">
        <v>0</v>
      </c>
      <c r="C863" t="s">
        <v>0</v>
      </c>
      <c r="D863" t="s">
        <v>0</v>
      </c>
      <c r="E863" s="13">
        <v>5</v>
      </c>
      <c r="F863" s="13"/>
    </row>
    <row r="864" spans="1:6" x14ac:dyDescent="0.35">
      <c r="A864" s="187">
        <v>12202</v>
      </c>
      <c r="B864" s="187" t="s">
        <v>0</v>
      </c>
      <c r="C864" t="s">
        <v>0</v>
      </c>
      <c r="D864" t="s">
        <v>0</v>
      </c>
      <c r="E864" s="13">
        <v>5</v>
      </c>
      <c r="F864" s="13"/>
    </row>
    <row r="865" spans="1:6" x14ac:dyDescent="0.35">
      <c r="A865" s="187">
        <v>12203</v>
      </c>
      <c r="B865" s="187" t="s">
        <v>0</v>
      </c>
      <c r="C865" t="s">
        <v>0</v>
      </c>
      <c r="D865" t="s">
        <v>0</v>
      </c>
      <c r="E865" s="13">
        <v>5</v>
      </c>
      <c r="F865" s="13"/>
    </row>
    <row r="866" spans="1:6" x14ac:dyDescent="0.35">
      <c r="A866" s="187">
        <v>12204</v>
      </c>
      <c r="B866" s="187" t="s">
        <v>0</v>
      </c>
      <c r="C866" t="s">
        <v>0</v>
      </c>
      <c r="D866" t="s">
        <v>0</v>
      </c>
      <c r="E866" s="13">
        <v>5</v>
      </c>
      <c r="F866" s="13"/>
    </row>
    <row r="867" spans="1:6" x14ac:dyDescent="0.35">
      <c r="A867" s="187">
        <v>12205</v>
      </c>
      <c r="B867" s="187" t="s">
        <v>0</v>
      </c>
      <c r="C867" t="s">
        <v>0</v>
      </c>
      <c r="D867" t="s">
        <v>0</v>
      </c>
      <c r="E867" s="13">
        <v>5</v>
      </c>
      <c r="F867" s="13"/>
    </row>
    <row r="868" spans="1:6" x14ac:dyDescent="0.35">
      <c r="A868" s="187">
        <v>12206</v>
      </c>
      <c r="B868" s="187" t="s">
        <v>0</v>
      </c>
      <c r="C868" t="s">
        <v>0</v>
      </c>
      <c r="D868" t="s">
        <v>0</v>
      </c>
      <c r="E868" s="13">
        <v>5</v>
      </c>
      <c r="F868" s="13"/>
    </row>
    <row r="869" spans="1:6" x14ac:dyDescent="0.35">
      <c r="A869" s="187">
        <v>12207</v>
      </c>
      <c r="B869" s="187" t="s">
        <v>0</v>
      </c>
      <c r="C869" t="s">
        <v>0</v>
      </c>
      <c r="D869" t="s">
        <v>0</v>
      </c>
      <c r="E869" s="13">
        <v>5</v>
      </c>
      <c r="F869" s="13"/>
    </row>
    <row r="870" spans="1:6" x14ac:dyDescent="0.35">
      <c r="A870" s="187">
        <v>12208</v>
      </c>
      <c r="B870" s="187" t="s">
        <v>0</v>
      </c>
      <c r="C870" t="s">
        <v>0</v>
      </c>
      <c r="D870" t="s">
        <v>0</v>
      </c>
      <c r="E870" s="13">
        <v>5</v>
      </c>
      <c r="F870" s="13"/>
    </row>
    <row r="871" spans="1:6" x14ac:dyDescent="0.35">
      <c r="A871" s="187">
        <v>12209</v>
      </c>
      <c r="B871" s="187" t="s">
        <v>0</v>
      </c>
      <c r="C871" t="s">
        <v>0</v>
      </c>
      <c r="D871" t="s">
        <v>0</v>
      </c>
      <c r="E871" s="13">
        <v>5</v>
      </c>
      <c r="F871" s="13"/>
    </row>
    <row r="872" spans="1:6" x14ac:dyDescent="0.35">
      <c r="A872" s="187">
        <v>12210</v>
      </c>
      <c r="B872" s="187" t="s">
        <v>0</v>
      </c>
      <c r="C872" t="s">
        <v>0</v>
      </c>
      <c r="D872" t="s">
        <v>0</v>
      </c>
      <c r="E872" s="13">
        <v>5</v>
      </c>
      <c r="F872" s="13"/>
    </row>
    <row r="873" spans="1:6" x14ac:dyDescent="0.35">
      <c r="A873" s="187">
        <v>12211</v>
      </c>
      <c r="B873" s="187" t="s">
        <v>0</v>
      </c>
      <c r="C873" t="s">
        <v>0</v>
      </c>
      <c r="D873" t="s">
        <v>0</v>
      </c>
      <c r="E873" s="13">
        <v>5</v>
      </c>
      <c r="F873" s="13"/>
    </row>
    <row r="874" spans="1:6" x14ac:dyDescent="0.35">
      <c r="A874" s="187">
        <v>12212</v>
      </c>
      <c r="B874" s="187" t="s">
        <v>0</v>
      </c>
      <c r="C874" t="s">
        <v>0</v>
      </c>
      <c r="D874" t="s">
        <v>0</v>
      </c>
      <c r="E874" s="13">
        <v>5</v>
      </c>
      <c r="F874" s="13"/>
    </row>
    <row r="875" spans="1:6" x14ac:dyDescent="0.35">
      <c r="A875" s="187">
        <v>12214</v>
      </c>
      <c r="B875" s="187" t="s">
        <v>0</v>
      </c>
      <c r="C875" t="s">
        <v>0</v>
      </c>
      <c r="D875" t="s">
        <v>0</v>
      </c>
      <c r="E875" s="13">
        <v>5</v>
      </c>
      <c r="F875" s="13"/>
    </row>
    <row r="876" spans="1:6" x14ac:dyDescent="0.35">
      <c r="A876" s="187">
        <v>12220</v>
      </c>
      <c r="B876" s="187" t="s">
        <v>0</v>
      </c>
      <c r="C876" t="s">
        <v>0</v>
      </c>
      <c r="D876" t="s">
        <v>0</v>
      </c>
      <c r="E876" s="13">
        <v>5</v>
      </c>
      <c r="F876" s="13"/>
    </row>
    <row r="877" spans="1:6" x14ac:dyDescent="0.35">
      <c r="A877" s="187">
        <v>12222</v>
      </c>
      <c r="B877" s="187" t="s">
        <v>0</v>
      </c>
      <c r="C877" t="s">
        <v>0</v>
      </c>
      <c r="D877" t="s">
        <v>0</v>
      </c>
      <c r="E877" s="13">
        <v>5</v>
      </c>
      <c r="F877" s="13"/>
    </row>
    <row r="878" spans="1:6" x14ac:dyDescent="0.35">
      <c r="A878" s="187">
        <v>12223</v>
      </c>
      <c r="B878" s="187" t="s">
        <v>0</v>
      </c>
      <c r="C878" t="s">
        <v>0</v>
      </c>
      <c r="D878" t="s">
        <v>0</v>
      </c>
      <c r="E878" s="13">
        <v>5</v>
      </c>
      <c r="F878" s="13"/>
    </row>
    <row r="879" spans="1:6" x14ac:dyDescent="0.35">
      <c r="A879" s="187">
        <v>12224</v>
      </c>
      <c r="B879" s="187" t="s">
        <v>0</v>
      </c>
      <c r="C879" t="s">
        <v>0</v>
      </c>
      <c r="D879" t="s">
        <v>0</v>
      </c>
      <c r="E879" s="13">
        <v>5</v>
      </c>
      <c r="F879" s="13"/>
    </row>
    <row r="880" spans="1:6" x14ac:dyDescent="0.35">
      <c r="A880" s="187">
        <v>12225</v>
      </c>
      <c r="B880" s="187" t="s">
        <v>0</v>
      </c>
      <c r="C880" t="s">
        <v>0</v>
      </c>
      <c r="D880" t="s">
        <v>0</v>
      </c>
      <c r="E880" s="13">
        <v>5</v>
      </c>
      <c r="F880" s="13"/>
    </row>
    <row r="881" spans="1:6" x14ac:dyDescent="0.35">
      <c r="A881" s="187">
        <v>12226</v>
      </c>
      <c r="B881" s="187" t="s">
        <v>0</v>
      </c>
      <c r="C881" t="s">
        <v>0</v>
      </c>
      <c r="D881" t="s">
        <v>0</v>
      </c>
      <c r="E881" s="13">
        <v>5</v>
      </c>
      <c r="F881" s="13"/>
    </row>
    <row r="882" spans="1:6" x14ac:dyDescent="0.35">
      <c r="A882" s="187">
        <v>12227</v>
      </c>
      <c r="B882" s="187" t="s">
        <v>0</v>
      </c>
      <c r="C882" t="s">
        <v>0</v>
      </c>
      <c r="D882" t="s">
        <v>0</v>
      </c>
      <c r="E882" s="13">
        <v>5</v>
      </c>
      <c r="F882" s="13"/>
    </row>
    <row r="883" spans="1:6" x14ac:dyDescent="0.35">
      <c r="A883" s="187">
        <v>12228</v>
      </c>
      <c r="B883" s="187" t="s">
        <v>0</v>
      </c>
      <c r="C883" t="s">
        <v>0</v>
      </c>
      <c r="D883" t="s">
        <v>0</v>
      </c>
      <c r="E883" s="13">
        <v>5</v>
      </c>
      <c r="F883" s="13"/>
    </row>
    <row r="884" spans="1:6" x14ac:dyDescent="0.35">
      <c r="A884" s="187">
        <v>12229</v>
      </c>
      <c r="B884" s="187" t="s">
        <v>0</v>
      </c>
      <c r="C884" t="s">
        <v>0</v>
      </c>
      <c r="D884" t="s">
        <v>0</v>
      </c>
      <c r="E884" s="13">
        <v>5</v>
      </c>
      <c r="F884" s="13"/>
    </row>
    <row r="885" spans="1:6" x14ac:dyDescent="0.35">
      <c r="A885" s="187">
        <v>12230</v>
      </c>
      <c r="B885" s="187" t="s">
        <v>0</v>
      </c>
      <c r="C885" t="s">
        <v>0</v>
      </c>
      <c r="D885" t="s">
        <v>0</v>
      </c>
      <c r="E885" s="13">
        <v>5</v>
      </c>
      <c r="F885" s="13"/>
    </row>
    <row r="886" spans="1:6" x14ac:dyDescent="0.35">
      <c r="A886" s="187">
        <v>12231</v>
      </c>
      <c r="B886" s="187" t="s">
        <v>0</v>
      </c>
      <c r="C886" t="s">
        <v>0</v>
      </c>
      <c r="D886" t="s">
        <v>0</v>
      </c>
      <c r="E886" s="13">
        <v>5</v>
      </c>
      <c r="F886" s="13"/>
    </row>
    <row r="887" spans="1:6" x14ac:dyDescent="0.35">
      <c r="A887" s="187">
        <v>12232</v>
      </c>
      <c r="B887" s="187" t="s">
        <v>0</v>
      </c>
      <c r="C887" t="s">
        <v>0</v>
      </c>
      <c r="D887" t="s">
        <v>0</v>
      </c>
      <c r="E887" s="13">
        <v>5</v>
      </c>
      <c r="F887" s="13"/>
    </row>
    <row r="888" spans="1:6" x14ac:dyDescent="0.35">
      <c r="A888" s="187">
        <v>12233</v>
      </c>
      <c r="B888" s="187" t="s">
        <v>0</v>
      </c>
      <c r="C888" t="s">
        <v>0</v>
      </c>
      <c r="D888" t="s">
        <v>0</v>
      </c>
      <c r="E888" s="13">
        <v>5</v>
      </c>
      <c r="F888" s="13"/>
    </row>
    <row r="889" spans="1:6" x14ac:dyDescent="0.35">
      <c r="A889" s="187">
        <v>12234</v>
      </c>
      <c r="B889" s="187" t="s">
        <v>0</v>
      </c>
      <c r="C889" t="s">
        <v>0</v>
      </c>
      <c r="D889" t="s">
        <v>0</v>
      </c>
      <c r="E889" s="13">
        <v>5</v>
      </c>
      <c r="F889" s="13"/>
    </row>
    <row r="890" spans="1:6" x14ac:dyDescent="0.35">
      <c r="A890" s="187">
        <v>12235</v>
      </c>
      <c r="B890" s="187" t="s">
        <v>0</v>
      </c>
      <c r="C890" t="s">
        <v>0</v>
      </c>
      <c r="D890" t="s">
        <v>0</v>
      </c>
      <c r="E890" s="13">
        <v>5</v>
      </c>
      <c r="F890" s="13"/>
    </row>
    <row r="891" spans="1:6" x14ac:dyDescent="0.35">
      <c r="A891" s="187">
        <v>12236</v>
      </c>
      <c r="B891" s="187" t="s">
        <v>0</v>
      </c>
      <c r="C891" t="s">
        <v>0</v>
      </c>
      <c r="D891" t="s">
        <v>0</v>
      </c>
      <c r="E891" s="13">
        <v>5</v>
      </c>
      <c r="F891" s="13"/>
    </row>
    <row r="892" spans="1:6" x14ac:dyDescent="0.35">
      <c r="A892" s="187">
        <v>12237</v>
      </c>
      <c r="B892" s="187" t="s">
        <v>0</v>
      </c>
      <c r="C892" t="s">
        <v>0</v>
      </c>
      <c r="D892" t="s">
        <v>0</v>
      </c>
      <c r="E892" s="13">
        <v>5</v>
      </c>
      <c r="F892" s="13"/>
    </row>
    <row r="893" spans="1:6" x14ac:dyDescent="0.35">
      <c r="A893" s="187">
        <v>12238</v>
      </c>
      <c r="B893" s="187" t="s">
        <v>0</v>
      </c>
      <c r="C893" t="s">
        <v>0</v>
      </c>
      <c r="D893" t="s">
        <v>0</v>
      </c>
      <c r="E893" s="13">
        <v>5</v>
      </c>
      <c r="F893" s="13"/>
    </row>
    <row r="894" spans="1:6" x14ac:dyDescent="0.35">
      <c r="A894" s="187">
        <v>12239</v>
      </c>
      <c r="B894" s="187" t="s">
        <v>0</v>
      </c>
      <c r="C894" t="s">
        <v>0</v>
      </c>
      <c r="D894" t="s">
        <v>0</v>
      </c>
      <c r="E894" s="13">
        <v>5</v>
      </c>
      <c r="F894" s="13"/>
    </row>
    <row r="895" spans="1:6" x14ac:dyDescent="0.35">
      <c r="A895" s="187">
        <v>12240</v>
      </c>
      <c r="B895" s="187" t="s">
        <v>0</v>
      </c>
      <c r="C895" t="s">
        <v>0</v>
      </c>
      <c r="D895" t="s">
        <v>0</v>
      </c>
      <c r="E895" s="13">
        <v>5</v>
      </c>
      <c r="F895" s="13"/>
    </row>
    <row r="896" spans="1:6" x14ac:dyDescent="0.35">
      <c r="A896" s="187">
        <v>12241</v>
      </c>
      <c r="B896" s="187" t="s">
        <v>0</v>
      </c>
      <c r="C896" t="s">
        <v>0</v>
      </c>
      <c r="D896" t="s">
        <v>0</v>
      </c>
      <c r="E896" s="13">
        <v>5</v>
      </c>
      <c r="F896" s="13"/>
    </row>
    <row r="897" spans="1:6" x14ac:dyDescent="0.35">
      <c r="A897" s="187">
        <v>12242</v>
      </c>
      <c r="B897" s="187" t="s">
        <v>0</v>
      </c>
      <c r="C897" t="s">
        <v>0</v>
      </c>
      <c r="D897" t="s">
        <v>0</v>
      </c>
      <c r="E897" s="13">
        <v>5</v>
      </c>
      <c r="F897" s="13"/>
    </row>
    <row r="898" spans="1:6" x14ac:dyDescent="0.35">
      <c r="A898" s="187">
        <v>12243</v>
      </c>
      <c r="B898" s="187" t="s">
        <v>0</v>
      </c>
      <c r="C898" t="s">
        <v>0</v>
      </c>
      <c r="D898" t="s">
        <v>0</v>
      </c>
      <c r="E898" s="13">
        <v>5</v>
      </c>
      <c r="F898" s="13"/>
    </row>
    <row r="899" spans="1:6" x14ac:dyDescent="0.35">
      <c r="A899" s="187">
        <v>12244</v>
      </c>
      <c r="B899" s="187" t="s">
        <v>0</v>
      </c>
      <c r="C899" t="s">
        <v>0</v>
      </c>
      <c r="D899" t="s">
        <v>0</v>
      </c>
      <c r="E899" s="13">
        <v>5</v>
      </c>
      <c r="F899" s="13"/>
    </row>
    <row r="900" spans="1:6" x14ac:dyDescent="0.35">
      <c r="A900" s="187">
        <v>12245</v>
      </c>
      <c r="B900" s="187" t="s">
        <v>0</v>
      </c>
      <c r="C900" t="s">
        <v>0</v>
      </c>
      <c r="D900" t="s">
        <v>0</v>
      </c>
      <c r="E900" s="13">
        <v>5</v>
      </c>
      <c r="F900" s="13"/>
    </row>
    <row r="901" spans="1:6" x14ac:dyDescent="0.35">
      <c r="A901" s="187">
        <v>12246</v>
      </c>
      <c r="B901" s="187" t="s">
        <v>0</v>
      </c>
      <c r="C901" t="s">
        <v>0</v>
      </c>
      <c r="D901" t="s">
        <v>0</v>
      </c>
      <c r="E901" s="13">
        <v>5</v>
      </c>
      <c r="F901" s="13"/>
    </row>
    <row r="902" spans="1:6" x14ac:dyDescent="0.35">
      <c r="A902" s="187">
        <v>12247</v>
      </c>
      <c r="B902" s="187" t="s">
        <v>0</v>
      </c>
      <c r="C902" t="s">
        <v>0</v>
      </c>
      <c r="D902" t="s">
        <v>0</v>
      </c>
      <c r="E902" s="13">
        <v>5</v>
      </c>
      <c r="F902" s="13"/>
    </row>
    <row r="903" spans="1:6" x14ac:dyDescent="0.35">
      <c r="A903" s="187">
        <v>12248</v>
      </c>
      <c r="B903" s="187" t="s">
        <v>0</v>
      </c>
      <c r="C903" t="s">
        <v>0</v>
      </c>
      <c r="D903" t="s">
        <v>0</v>
      </c>
      <c r="E903" s="13">
        <v>5</v>
      </c>
      <c r="F903" s="13"/>
    </row>
    <row r="904" spans="1:6" x14ac:dyDescent="0.35">
      <c r="A904" s="187">
        <v>12249</v>
      </c>
      <c r="B904" s="187" t="s">
        <v>0</v>
      </c>
      <c r="C904" t="s">
        <v>0</v>
      </c>
      <c r="D904" t="s">
        <v>0</v>
      </c>
      <c r="E904" s="13">
        <v>5</v>
      </c>
      <c r="F904" s="13"/>
    </row>
    <row r="905" spans="1:6" x14ac:dyDescent="0.35">
      <c r="A905" s="187">
        <v>12250</v>
      </c>
      <c r="B905" s="187" t="s">
        <v>0</v>
      </c>
      <c r="C905" t="s">
        <v>0</v>
      </c>
      <c r="D905" t="s">
        <v>0</v>
      </c>
      <c r="E905" s="13">
        <v>5</v>
      </c>
      <c r="F905" s="13"/>
    </row>
    <row r="906" spans="1:6" x14ac:dyDescent="0.35">
      <c r="A906" s="187">
        <v>12252</v>
      </c>
      <c r="B906" s="187" t="s">
        <v>0</v>
      </c>
      <c r="C906" t="s">
        <v>0</v>
      </c>
      <c r="D906" t="s">
        <v>0</v>
      </c>
      <c r="E906" s="13">
        <v>5</v>
      </c>
      <c r="F906" s="13"/>
    </row>
    <row r="907" spans="1:6" x14ac:dyDescent="0.35">
      <c r="A907" s="187">
        <v>12255</v>
      </c>
      <c r="B907" s="187" t="s">
        <v>0</v>
      </c>
      <c r="C907" t="s">
        <v>0</v>
      </c>
      <c r="D907" t="s">
        <v>0</v>
      </c>
      <c r="E907" s="13">
        <v>5</v>
      </c>
      <c r="F907" s="13"/>
    </row>
    <row r="908" spans="1:6" x14ac:dyDescent="0.35">
      <c r="A908" s="187">
        <v>12256</v>
      </c>
      <c r="B908" s="187" t="s">
        <v>0</v>
      </c>
      <c r="C908" t="s">
        <v>0</v>
      </c>
      <c r="D908" t="s">
        <v>0</v>
      </c>
      <c r="E908" s="13">
        <v>5</v>
      </c>
      <c r="F908" s="13"/>
    </row>
    <row r="909" spans="1:6" x14ac:dyDescent="0.35">
      <c r="A909" s="187">
        <v>12257</v>
      </c>
      <c r="B909" s="187" t="s">
        <v>0</v>
      </c>
      <c r="C909" t="s">
        <v>0</v>
      </c>
      <c r="D909" t="s">
        <v>0</v>
      </c>
      <c r="E909" s="13">
        <v>5</v>
      </c>
      <c r="F909" s="13"/>
    </row>
    <row r="910" spans="1:6" x14ac:dyDescent="0.35">
      <c r="A910" s="187">
        <v>12260</v>
      </c>
      <c r="B910" s="187" t="s">
        <v>0</v>
      </c>
      <c r="C910" t="s">
        <v>0</v>
      </c>
      <c r="D910" t="s">
        <v>0</v>
      </c>
      <c r="E910" s="13">
        <v>5</v>
      </c>
      <c r="F910" s="13"/>
    </row>
    <row r="911" spans="1:6" x14ac:dyDescent="0.35">
      <c r="A911" s="187">
        <v>12261</v>
      </c>
      <c r="B911" s="187" t="s">
        <v>0</v>
      </c>
      <c r="C911" t="s">
        <v>0</v>
      </c>
      <c r="D911" t="s">
        <v>0</v>
      </c>
      <c r="E911" s="13">
        <v>5</v>
      </c>
      <c r="F911" s="13"/>
    </row>
    <row r="912" spans="1:6" x14ac:dyDescent="0.35">
      <c r="A912" s="187">
        <v>12288</v>
      </c>
      <c r="B912" s="187" t="s">
        <v>0</v>
      </c>
      <c r="C912" t="s">
        <v>0</v>
      </c>
      <c r="D912" t="s">
        <v>0</v>
      </c>
      <c r="E912" s="13">
        <v>5</v>
      </c>
      <c r="F912" s="13"/>
    </row>
    <row r="913" spans="1:6" x14ac:dyDescent="0.35">
      <c r="A913" s="187">
        <v>12301</v>
      </c>
      <c r="B913" s="187" t="s">
        <v>838</v>
      </c>
      <c r="C913" t="s">
        <v>0</v>
      </c>
      <c r="D913" t="s">
        <v>838</v>
      </c>
      <c r="E913" s="13">
        <v>5</v>
      </c>
      <c r="F913" s="13"/>
    </row>
    <row r="914" spans="1:6" x14ac:dyDescent="0.35">
      <c r="A914" s="187">
        <v>12302</v>
      </c>
      <c r="B914" s="187" t="s">
        <v>838</v>
      </c>
      <c r="C914" t="s">
        <v>0</v>
      </c>
      <c r="D914" t="s">
        <v>838</v>
      </c>
      <c r="E914" s="13">
        <v>5</v>
      </c>
      <c r="F914" s="13"/>
    </row>
    <row r="915" spans="1:6" x14ac:dyDescent="0.35">
      <c r="A915" s="187">
        <v>12303</v>
      </c>
      <c r="B915" s="187" t="s">
        <v>838</v>
      </c>
      <c r="C915" t="s">
        <v>0</v>
      </c>
      <c r="D915" t="s">
        <v>838</v>
      </c>
      <c r="E915" s="13">
        <v>5</v>
      </c>
      <c r="F915" s="13"/>
    </row>
    <row r="916" spans="1:6" x14ac:dyDescent="0.35">
      <c r="A916" s="187">
        <v>12304</v>
      </c>
      <c r="B916" s="187" t="s">
        <v>838</v>
      </c>
      <c r="C916" t="s">
        <v>0</v>
      </c>
      <c r="D916" t="s">
        <v>838</v>
      </c>
      <c r="E916" s="13">
        <v>5</v>
      </c>
      <c r="F916" s="13"/>
    </row>
    <row r="917" spans="1:6" x14ac:dyDescent="0.35">
      <c r="A917" s="187">
        <v>12305</v>
      </c>
      <c r="B917" s="187" t="s">
        <v>838</v>
      </c>
      <c r="C917" t="s">
        <v>0</v>
      </c>
      <c r="D917" t="s">
        <v>838</v>
      </c>
      <c r="E917" s="13">
        <v>5</v>
      </c>
      <c r="F917" s="13"/>
    </row>
    <row r="918" spans="1:6" x14ac:dyDescent="0.35">
      <c r="A918" s="187">
        <v>12306</v>
      </c>
      <c r="B918" s="187" t="s">
        <v>838</v>
      </c>
      <c r="C918" t="s">
        <v>0</v>
      </c>
      <c r="D918" t="s">
        <v>838</v>
      </c>
      <c r="E918" s="13">
        <v>5</v>
      </c>
      <c r="F918" s="13"/>
    </row>
    <row r="919" spans="1:6" x14ac:dyDescent="0.35">
      <c r="A919" s="187">
        <v>12307</v>
      </c>
      <c r="B919" s="187" t="s">
        <v>838</v>
      </c>
      <c r="C919" t="s">
        <v>0</v>
      </c>
      <c r="D919" t="s">
        <v>838</v>
      </c>
      <c r="E919" s="13">
        <v>5</v>
      </c>
      <c r="F919" s="13"/>
    </row>
    <row r="920" spans="1:6" x14ac:dyDescent="0.35">
      <c r="A920" s="187">
        <v>12308</v>
      </c>
      <c r="B920" s="187" t="s">
        <v>838</v>
      </c>
      <c r="C920" t="s">
        <v>0</v>
      </c>
      <c r="D920" t="s">
        <v>838</v>
      </c>
      <c r="E920" s="13">
        <v>5</v>
      </c>
      <c r="F920" s="13"/>
    </row>
    <row r="921" spans="1:6" x14ac:dyDescent="0.35">
      <c r="A921" s="187">
        <v>12309</v>
      </c>
      <c r="B921" s="187" t="s">
        <v>838</v>
      </c>
      <c r="C921" t="s">
        <v>0</v>
      </c>
      <c r="D921" t="s">
        <v>838</v>
      </c>
      <c r="E921" s="13">
        <v>5</v>
      </c>
      <c r="F921" s="13"/>
    </row>
    <row r="922" spans="1:6" x14ac:dyDescent="0.35">
      <c r="A922" s="187">
        <v>12325</v>
      </c>
      <c r="B922" s="187" t="s">
        <v>838</v>
      </c>
      <c r="C922" t="s">
        <v>0</v>
      </c>
      <c r="D922" t="s">
        <v>838</v>
      </c>
      <c r="E922" s="13">
        <v>5</v>
      </c>
      <c r="F922" s="13"/>
    </row>
    <row r="923" spans="1:6" x14ac:dyDescent="0.35">
      <c r="A923" s="187">
        <v>12345</v>
      </c>
      <c r="B923" s="187" t="s">
        <v>838</v>
      </c>
      <c r="C923" t="s">
        <v>0</v>
      </c>
      <c r="D923" t="s">
        <v>838</v>
      </c>
      <c r="E923" s="13">
        <v>5</v>
      </c>
      <c r="F923" s="13"/>
    </row>
    <row r="924" spans="1:6" x14ac:dyDescent="0.35">
      <c r="A924" s="187">
        <v>12401</v>
      </c>
      <c r="B924" s="187" t="s">
        <v>1534</v>
      </c>
      <c r="C924" t="s">
        <v>1025</v>
      </c>
      <c r="D924" t="s">
        <v>1164</v>
      </c>
      <c r="E924" s="13">
        <v>6</v>
      </c>
      <c r="F924" s="13"/>
    </row>
    <row r="925" spans="1:6" x14ac:dyDescent="0.35">
      <c r="A925" s="187">
        <v>12402</v>
      </c>
      <c r="B925" s="187" t="s">
        <v>1534</v>
      </c>
      <c r="C925" t="s">
        <v>1025</v>
      </c>
      <c r="D925" t="s">
        <v>1164</v>
      </c>
      <c r="E925" s="13">
        <v>6</v>
      </c>
      <c r="F925" s="13"/>
    </row>
    <row r="926" spans="1:6" x14ac:dyDescent="0.35">
      <c r="A926" s="187">
        <v>12404</v>
      </c>
      <c r="B926" s="187" t="s">
        <v>1535</v>
      </c>
      <c r="C926" t="s">
        <v>1025</v>
      </c>
      <c r="D926" t="s">
        <v>1164</v>
      </c>
      <c r="E926" s="13">
        <v>6</v>
      </c>
      <c r="F926" s="13"/>
    </row>
    <row r="927" spans="1:6" x14ac:dyDescent="0.35">
      <c r="A927" s="187">
        <v>12405</v>
      </c>
      <c r="B927" s="187" t="s">
        <v>1536</v>
      </c>
      <c r="C927" t="s">
        <v>0</v>
      </c>
      <c r="D927" t="s">
        <v>239</v>
      </c>
      <c r="E927" s="13">
        <v>5</v>
      </c>
      <c r="F927" s="13"/>
    </row>
    <row r="928" spans="1:6" x14ac:dyDescent="0.35">
      <c r="A928" s="187">
        <v>12406</v>
      </c>
      <c r="B928" s="187" t="s">
        <v>1537</v>
      </c>
      <c r="C928" t="s">
        <v>1</v>
      </c>
      <c r="D928" t="s">
        <v>1163</v>
      </c>
      <c r="E928" s="13">
        <v>6</v>
      </c>
      <c r="F928" s="13"/>
    </row>
    <row r="929" spans="1:6" x14ac:dyDescent="0.35">
      <c r="A929" s="187">
        <v>12407</v>
      </c>
      <c r="B929" s="187" t="s">
        <v>1538</v>
      </c>
      <c r="C929" t="s">
        <v>0</v>
      </c>
      <c r="D929" t="s">
        <v>239</v>
      </c>
      <c r="E929" s="13">
        <v>5</v>
      </c>
      <c r="F929" s="13"/>
    </row>
    <row r="930" spans="1:6" x14ac:dyDescent="0.35">
      <c r="A930" s="187">
        <v>12409</v>
      </c>
      <c r="B930" s="187" t="s">
        <v>1539</v>
      </c>
      <c r="C930" t="s">
        <v>1025</v>
      </c>
      <c r="D930" t="s">
        <v>1164</v>
      </c>
      <c r="E930" s="13">
        <v>6</v>
      </c>
      <c r="F930" s="13"/>
    </row>
    <row r="931" spans="1:6" x14ac:dyDescent="0.35">
      <c r="A931" s="187">
        <v>12410</v>
      </c>
      <c r="B931" s="187" t="s">
        <v>1540</v>
      </c>
      <c r="C931" t="s">
        <v>1025</v>
      </c>
      <c r="D931" t="s">
        <v>1164</v>
      </c>
      <c r="E931" s="13">
        <v>6</v>
      </c>
      <c r="F931" s="13"/>
    </row>
    <row r="932" spans="1:6" x14ac:dyDescent="0.35">
      <c r="A932" s="187">
        <v>12411</v>
      </c>
      <c r="B932" s="187" t="s">
        <v>1541</v>
      </c>
      <c r="C932" t="s">
        <v>1025</v>
      </c>
      <c r="D932" t="s">
        <v>1164</v>
      </c>
      <c r="E932" s="13">
        <v>6</v>
      </c>
      <c r="F932" s="13"/>
    </row>
    <row r="933" spans="1:6" x14ac:dyDescent="0.35">
      <c r="A933" s="187">
        <v>12412</v>
      </c>
      <c r="B933" s="187" t="s">
        <v>1542</v>
      </c>
      <c r="C933" t="s">
        <v>1025</v>
      </c>
      <c r="D933" t="s">
        <v>1164</v>
      </c>
      <c r="E933" s="13">
        <v>6</v>
      </c>
      <c r="F933" s="13"/>
    </row>
    <row r="934" spans="1:6" x14ac:dyDescent="0.35">
      <c r="A934" s="187">
        <v>12413</v>
      </c>
      <c r="B934" s="187" t="s">
        <v>1543</v>
      </c>
      <c r="C934" t="s">
        <v>0</v>
      </c>
      <c r="D934" t="s">
        <v>239</v>
      </c>
      <c r="E934" s="13">
        <v>5</v>
      </c>
      <c r="F934" s="13"/>
    </row>
    <row r="935" spans="1:6" x14ac:dyDescent="0.35">
      <c r="A935" s="187">
        <v>12414</v>
      </c>
      <c r="B935" s="187" t="s">
        <v>1544</v>
      </c>
      <c r="C935" t="s">
        <v>0</v>
      </c>
      <c r="D935" t="s">
        <v>239</v>
      </c>
      <c r="E935" s="13">
        <v>5</v>
      </c>
      <c r="F935" s="13"/>
    </row>
    <row r="936" spans="1:6" x14ac:dyDescent="0.35">
      <c r="A936" s="187">
        <v>12416</v>
      </c>
      <c r="B936" s="187" t="s">
        <v>1545</v>
      </c>
      <c r="C936" t="s">
        <v>1025</v>
      </c>
      <c r="D936" t="s">
        <v>1164</v>
      </c>
      <c r="E936" s="13">
        <v>6</v>
      </c>
      <c r="F936" s="13"/>
    </row>
    <row r="937" spans="1:6" x14ac:dyDescent="0.35">
      <c r="A937" s="187">
        <v>12417</v>
      </c>
      <c r="B937" s="187" t="s">
        <v>1546</v>
      </c>
      <c r="C937" t="s">
        <v>1025</v>
      </c>
      <c r="D937" t="s">
        <v>1164</v>
      </c>
      <c r="E937" s="13">
        <v>6</v>
      </c>
      <c r="F937" s="13"/>
    </row>
    <row r="938" spans="1:6" x14ac:dyDescent="0.35">
      <c r="A938" s="187">
        <v>12418</v>
      </c>
      <c r="B938" s="187" t="s">
        <v>1547</v>
      </c>
      <c r="C938" t="s">
        <v>0</v>
      </c>
      <c r="D938" t="s">
        <v>239</v>
      </c>
      <c r="E938" s="13">
        <v>5</v>
      </c>
      <c r="F938" s="13"/>
    </row>
    <row r="939" spans="1:6" x14ac:dyDescent="0.35">
      <c r="A939" s="187">
        <v>12419</v>
      </c>
      <c r="B939" s="187" t="s">
        <v>1548</v>
      </c>
      <c r="C939" t="s">
        <v>1025</v>
      </c>
      <c r="D939" t="s">
        <v>1164</v>
      </c>
      <c r="E939" s="13">
        <v>6</v>
      </c>
      <c r="F939" s="13"/>
    </row>
    <row r="940" spans="1:6" x14ac:dyDescent="0.35">
      <c r="A940" s="187">
        <v>12420</v>
      </c>
      <c r="B940" s="187" t="s">
        <v>1549</v>
      </c>
      <c r="C940" t="s">
        <v>1025</v>
      </c>
      <c r="D940" t="s">
        <v>1164</v>
      </c>
      <c r="E940" s="13">
        <v>6</v>
      </c>
      <c r="F940" s="13"/>
    </row>
    <row r="941" spans="1:6" x14ac:dyDescent="0.35">
      <c r="A941" s="187">
        <v>12421</v>
      </c>
      <c r="B941" s="187" t="s">
        <v>1550</v>
      </c>
      <c r="C941" t="s">
        <v>1</v>
      </c>
      <c r="D941" t="s">
        <v>1163</v>
      </c>
      <c r="E941" s="13">
        <v>6</v>
      </c>
      <c r="F941" s="13"/>
    </row>
    <row r="942" spans="1:6" x14ac:dyDescent="0.35">
      <c r="A942" s="187">
        <v>12422</v>
      </c>
      <c r="B942" s="187" t="s">
        <v>1551</v>
      </c>
      <c r="C942" t="s">
        <v>0</v>
      </c>
      <c r="D942" t="s">
        <v>239</v>
      </c>
      <c r="E942" s="13">
        <v>5</v>
      </c>
      <c r="F942" s="13"/>
    </row>
    <row r="943" spans="1:6" x14ac:dyDescent="0.35">
      <c r="A943" s="187">
        <v>12423</v>
      </c>
      <c r="B943" s="187" t="s">
        <v>1552</v>
      </c>
      <c r="C943" t="s">
        <v>0</v>
      </c>
      <c r="D943" t="s">
        <v>239</v>
      </c>
      <c r="E943" s="13">
        <v>5</v>
      </c>
      <c r="F943" s="13"/>
    </row>
    <row r="944" spans="1:6" x14ac:dyDescent="0.35">
      <c r="A944" s="187">
        <v>12424</v>
      </c>
      <c r="B944" s="187" t="s">
        <v>1553</v>
      </c>
      <c r="C944" t="s">
        <v>0</v>
      </c>
      <c r="D944" t="s">
        <v>239</v>
      </c>
      <c r="E944" s="13">
        <v>5</v>
      </c>
      <c r="F944" s="13"/>
    </row>
    <row r="945" spans="1:6" x14ac:dyDescent="0.35">
      <c r="A945" s="187">
        <v>12427</v>
      </c>
      <c r="B945" s="187" t="s">
        <v>1554</v>
      </c>
      <c r="C945" t="s">
        <v>0</v>
      </c>
      <c r="D945" t="s">
        <v>239</v>
      </c>
      <c r="E945" s="13">
        <v>5</v>
      </c>
      <c r="F945" s="13"/>
    </row>
    <row r="946" spans="1:6" x14ac:dyDescent="0.35">
      <c r="A946" s="187">
        <v>12428</v>
      </c>
      <c r="B946" s="187" t="s">
        <v>1555</v>
      </c>
      <c r="C946" t="s">
        <v>1025</v>
      </c>
      <c r="D946" t="s">
        <v>1164</v>
      </c>
      <c r="E946" s="13">
        <v>6</v>
      </c>
      <c r="F946" s="13"/>
    </row>
    <row r="947" spans="1:6" x14ac:dyDescent="0.35">
      <c r="A947" s="187">
        <v>12429</v>
      </c>
      <c r="B947" s="187" t="s">
        <v>1556</v>
      </c>
      <c r="C947" t="s">
        <v>1025</v>
      </c>
      <c r="D947" t="s">
        <v>1164</v>
      </c>
      <c r="E947" s="13">
        <v>6</v>
      </c>
      <c r="F947" s="13"/>
    </row>
    <row r="948" spans="1:6" x14ac:dyDescent="0.35">
      <c r="A948" s="187">
        <v>12430</v>
      </c>
      <c r="B948" s="187" t="s">
        <v>1557</v>
      </c>
      <c r="C948" t="s">
        <v>1</v>
      </c>
      <c r="D948" t="s">
        <v>1163</v>
      </c>
      <c r="E948" s="13">
        <v>6</v>
      </c>
      <c r="F948" s="13"/>
    </row>
    <row r="949" spans="1:6" x14ac:dyDescent="0.35">
      <c r="A949" s="187">
        <v>12431</v>
      </c>
      <c r="B949" s="187" t="s">
        <v>1558</v>
      </c>
      <c r="C949" t="s">
        <v>0</v>
      </c>
      <c r="D949" t="s">
        <v>239</v>
      </c>
      <c r="E949" s="13">
        <v>5</v>
      </c>
      <c r="F949" s="13"/>
    </row>
    <row r="950" spans="1:6" x14ac:dyDescent="0.35">
      <c r="A950" s="187">
        <v>12432</v>
      </c>
      <c r="B950" s="187" t="s">
        <v>1559</v>
      </c>
      <c r="C950" t="s">
        <v>1025</v>
      </c>
      <c r="D950" t="s">
        <v>1164</v>
      </c>
      <c r="E950" s="13">
        <v>6</v>
      </c>
      <c r="F950" s="13"/>
    </row>
    <row r="951" spans="1:6" x14ac:dyDescent="0.35">
      <c r="A951" s="187">
        <v>12433</v>
      </c>
      <c r="B951" s="187" t="s">
        <v>1560</v>
      </c>
      <c r="C951" t="s">
        <v>1025</v>
      </c>
      <c r="D951" t="s">
        <v>1164</v>
      </c>
      <c r="E951" s="13">
        <v>6</v>
      </c>
      <c r="F951" s="13"/>
    </row>
    <row r="952" spans="1:6" x14ac:dyDescent="0.35">
      <c r="A952" s="187">
        <v>12434</v>
      </c>
      <c r="B952" s="187" t="s">
        <v>1561</v>
      </c>
      <c r="C952" t="s">
        <v>1</v>
      </c>
      <c r="D952" t="s">
        <v>1163</v>
      </c>
      <c r="E952" s="13">
        <v>6</v>
      </c>
      <c r="F952" s="13"/>
    </row>
    <row r="953" spans="1:6" x14ac:dyDescent="0.35">
      <c r="A953" s="187">
        <v>12435</v>
      </c>
      <c r="B953" s="187" t="s">
        <v>1562</v>
      </c>
      <c r="C953" t="s">
        <v>1025</v>
      </c>
      <c r="D953" t="s">
        <v>1164</v>
      </c>
      <c r="E953" s="13">
        <v>6</v>
      </c>
      <c r="F953" s="13"/>
    </row>
    <row r="954" spans="1:6" x14ac:dyDescent="0.35">
      <c r="A954" s="187">
        <v>12436</v>
      </c>
      <c r="B954" s="187" t="s">
        <v>1563</v>
      </c>
      <c r="C954" t="s">
        <v>0</v>
      </c>
      <c r="D954" t="s">
        <v>239</v>
      </c>
      <c r="E954" s="13">
        <v>5</v>
      </c>
      <c r="F954" s="13"/>
    </row>
    <row r="955" spans="1:6" x14ac:dyDescent="0.35">
      <c r="A955" s="187">
        <v>12438</v>
      </c>
      <c r="B955" s="187" t="s">
        <v>1564</v>
      </c>
      <c r="C955" t="s">
        <v>1</v>
      </c>
      <c r="D955" t="s">
        <v>1163</v>
      </c>
      <c r="E955" s="13">
        <v>6</v>
      </c>
      <c r="F955" s="13"/>
    </row>
    <row r="956" spans="1:6" x14ac:dyDescent="0.35">
      <c r="A956" s="187">
        <v>12439</v>
      </c>
      <c r="B956" s="187" t="s">
        <v>1565</v>
      </c>
      <c r="C956" t="s">
        <v>0</v>
      </c>
      <c r="D956" t="s">
        <v>239</v>
      </c>
      <c r="E956" s="13">
        <v>5</v>
      </c>
      <c r="F956" s="13"/>
    </row>
    <row r="957" spans="1:6" x14ac:dyDescent="0.35">
      <c r="A957" s="187">
        <v>12440</v>
      </c>
      <c r="B957" s="187" t="s">
        <v>1566</v>
      </c>
      <c r="C957" t="s">
        <v>1025</v>
      </c>
      <c r="D957" t="s">
        <v>1164</v>
      </c>
      <c r="E957" s="13">
        <v>6</v>
      </c>
      <c r="F957" s="13"/>
    </row>
    <row r="958" spans="1:6" x14ac:dyDescent="0.35">
      <c r="A958" s="187">
        <v>12441</v>
      </c>
      <c r="B958" s="187" t="s">
        <v>1567</v>
      </c>
      <c r="C958" t="s">
        <v>1025</v>
      </c>
      <c r="D958" t="s">
        <v>1164</v>
      </c>
      <c r="E958" s="13">
        <v>6</v>
      </c>
      <c r="F958" s="13"/>
    </row>
    <row r="959" spans="1:6" x14ac:dyDescent="0.35">
      <c r="A959" s="187">
        <v>12442</v>
      </c>
      <c r="B959" s="187" t="s">
        <v>1568</v>
      </c>
      <c r="C959" t="s">
        <v>0</v>
      </c>
      <c r="D959" t="s">
        <v>239</v>
      </c>
      <c r="E959" s="13">
        <v>5</v>
      </c>
      <c r="F959" s="13"/>
    </row>
    <row r="960" spans="1:6" x14ac:dyDescent="0.35">
      <c r="A960" s="187">
        <v>12443</v>
      </c>
      <c r="B960" s="187" t="s">
        <v>1569</v>
      </c>
      <c r="C960" t="s">
        <v>1025</v>
      </c>
      <c r="D960" t="s">
        <v>1164</v>
      </c>
      <c r="E960" s="13">
        <v>6</v>
      </c>
      <c r="F960" s="13"/>
    </row>
    <row r="961" spans="1:6" x14ac:dyDescent="0.35">
      <c r="A961" s="187">
        <v>12444</v>
      </c>
      <c r="B961" s="187" t="s">
        <v>1570</v>
      </c>
      <c r="C961" t="s">
        <v>0</v>
      </c>
      <c r="D961" t="s">
        <v>239</v>
      </c>
      <c r="E961" s="13">
        <v>5</v>
      </c>
      <c r="F961" s="13"/>
    </row>
    <row r="962" spans="1:6" x14ac:dyDescent="0.35">
      <c r="A962" s="187">
        <v>12446</v>
      </c>
      <c r="B962" s="187" t="s">
        <v>1571</v>
      </c>
      <c r="C962" t="s">
        <v>1025</v>
      </c>
      <c r="D962" t="s">
        <v>1164</v>
      </c>
      <c r="E962" s="13">
        <v>6</v>
      </c>
      <c r="F962" s="13"/>
    </row>
    <row r="963" spans="1:6" x14ac:dyDescent="0.35">
      <c r="A963" s="187">
        <v>12448</v>
      </c>
      <c r="B963" s="187" t="s">
        <v>1572</v>
      </c>
      <c r="C963" t="s">
        <v>1025</v>
      </c>
      <c r="D963" t="s">
        <v>1164</v>
      </c>
      <c r="E963" s="13">
        <v>6</v>
      </c>
      <c r="F963" s="13"/>
    </row>
    <row r="964" spans="1:6" x14ac:dyDescent="0.35">
      <c r="A964" s="187">
        <v>12449</v>
      </c>
      <c r="B964" s="187" t="s">
        <v>1573</v>
      </c>
      <c r="C964" t="s">
        <v>1025</v>
      </c>
      <c r="D964" t="s">
        <v>1164</v>
      </c>
      <c r="E964" s="13">
        <v>6</v>
      </c>
      <c r="F964" s="13"/>
    </row>
    <row r="965" spans="1:6" x14ac:dyDescent="0.35">
      <c r="A965" s="187">
        <v>12450</v>
      </c>
      <c r="B965" s="187" t="s">
        <v>1574</v>
      </c>
      <c r="C965" t="s">
        <v>0</v>
      </c>
      <c r="D965" t="s">
        <v>239</v>
      </c>
      <c r="E965" s="13">
        <v>5</v>
      </c>
      <c r="F965" s="13"/>
    </row>
    <row r="966" spans="1:6" x14ac:dyDescent="0.35">
      <c r="A966" s="187">
        <v>12451</v>
      </c>
      <c r="B966" s="187" t="s">
        <v>1575</v>
      </c>
      <c r="C966" t="s">
        <v>0</v>
      </c>
      <c r="D966" t="s">
        <v>239</v>
      </c>
      <c r="E966" s="13">
        <v>5</v>
      </c>
      <c r="F966" s="13"/>
    </row>
    <row r="967" spans="1:6" x14ac:dyDescent="0.35">
      <c r="A967" s="187">
        <v>12452</v>
      </c>
      <c r="B967" s="187" t="s">
        <v>1576</v>
      </c>
      <c r="C967" t="s">
        <v>0</v>
      </c>
      <c r="D967" t="s">
        <v>239</v>
      </c>
      <c r="E967" s="13">
        <v>5</v>
      </c>
      <c r="F967" s="13"/>
    </row>
    <row r="968" spans="1:6" x14ac:dyDescent="0.35">
      <c r="A968" s="187">
        <v>12453</v>
      </c>
      <c r="B968" s="187" t="s">
        <v>1577</v>
      </c>
      <c r="C968" t="s">
        <v>1025</v>
      </c>
      <c r="D968" t="s">
        <v>1164</v>
      </c>
      <c r="E968" s="13">
        <v>6</v>
      </c>
      <c r="F968" s="13"/>
    </row>
    <row r="969" spans="1:6" x14ac:dyDescent="0.35">
      <c r="A969" s="187">
        <v>12454</v>
      </c>
      <c r="B969" s="187" t="s">
        <v>1578</v>
      </c>
      <c r="C969" t="s">
        <v>0</v>
      </c>
      <c r="D969" t="s">
        <v>239</v>
      </c>
      <c r="E969" s="13">
        <v>5</v>
      </c>
      <c r="F969" s="13"/>
    </row>
    <row r="970" spans="1:6" x14ac:dyDescent="0.35">
      <c r="A970" s="187">
        <v>12455</v>
      </c>
      <c r="B970" s="187" t="s">
        <v>1579</v>
      </c>
      <c r="C970" t="s">
        <v>1</v>
      </c>
      <c r="D970" t="s">
        <v>1163</v>
      </c>
      <c r="E970" s="13">
        <v>6</v>
      </c>
      <c r="F970" s="13"/>
    </row>
    <row r="971" spans="1:6" x14ac:dyDescent="0.35">
      <c r="A971" s="187">
        <v>12456</v>
      </c>
      <c r="B971" s="187" t="s">
        <v>1580</v>
      </c>
      <c r="C971" t="s">
        <v>1025</v>
      </c>
      <c r="D971" t="s">
        <v>1164</v>
      </c>
      <c r="E971" s="13">
        <v>6</v>
      </c>
      <c r="F971" s="13"/>
    </row>
    <row r="972" spans="1:6" x14ac:dyDescent="0.35">
      <c r="A972" s="187">
        <v>12457</v>
      </c>
      <c r="B972" s="187" t="s">
        <v>1581</v>
      </c>
      <c r="C972" t="s">
        <v>1025</v>
      </c>
      <c r="D972" t="s">
        <v>1164</v>
      </c>
      <c r="E972" s="13">
        <v>6</v>
      </c>
      <c r="F972" s="13"/>
    </row>
    <row r="973" spans="1:6" x14ac:dyDescent="0.35">
      <c r="A973" s="187">
        <v>12458</v>
      </c>
      <c r="B973" s="187" t="s">
        <v>1582</v>
      </c>
      <c r="C973" t="s">
        <v>1025</v>
      </c>
      <c r="D973" t="s">
        <v>1164</v>
      </c>
      <c r="E973" s="13">
        <v>6</v>
      </c>
      <c r="F973" s="13"/>
    </row>
    <row r="974" spans="1:6" x14ac:dyDescent="0.35">
      <c r="A974" s="187">
        <v>12459</v>
      </c>
      <c r="B974" s="187" t="s">
        <v>1583</v>
      </c>
      <c r="C974" t="s">
        <v>1</v>
      </c>
      <c r="D974" t="s">
        <v>1163</v>
      </c>
      <c r="E974" s="13">
        <v>6</v>
      </c>
      <c r="F974" s="13"/>
    </row>
    <row r="975" spans="1:6" x14ac:dyDescent="0.35">
      <c r="A975" s="187">
        <v>12460</v>
      </c>
      <c r="B975" s="187" t="s">
        <v>1584</v>
      </c>
      <c r="C975" t="s">
        <v>0</v>
      </c>
      <c r="D975" t="s">
        <v>239</v>
      </c>
      <c r="E975" s="13">
        <v>5</v>
      </c>
      <c r="F975" s="13"/>
    </row>
    <row r="976" spans="1:6" x14ac:dyDescent="0.35">
      <c r="A976" s="187">
        <v>12461</v>
      </c>
      <c r="B976" s="187" t="s">
        <v>1585</v>
      </c>
      <c r="C976" t="s">
        <v>1025</v>
      </c>
      <c r="D976" t="s">
        <v>1164</v>
      </c>
      <c r="E976" s="13">
        <v>6</v>
      </c>
      <c r="F976" s="13"/>
    </row>
    <row r="977" spans="1:6" x14ac:dyDescent="0.35">
      <c r="A977" s="187">
        <v>12463</v>
      </c>
      <c r="B977" s="187" t="s">
        <v>1586</v>
      </c>
      <c r="C977" t="s">
        <v>0</v>
      </c>
      <c r="D977" t="s">
        <v>239</v>
      </c>
      <c r="E977" s="13">
        <v>5</v>
      </c>
      <c r="F977" s="13"/>
    </row>
    <row r="978" spans="1:6" x14ac:dyDescent="0.35">
      <c r="A978" s="187">
        <v>12464</v>
      </c>
      <c r="B978" s="187" t="s">
        <v>1587</v>
      </c>
      <c r="C978" t="s">
        <v>1025</v>
      </c>
      <c r="D978" t="s">
        <v>1164</v>
      </c>
      <c r="E978" s="13">
        <v>6</v>
      </c>
      <c r="F978" s="13"/>
    </row>
    <row r="979" spans="1:6" x14ac:dyDescent="0.35">
      <c r="A979" s="187">
        <v>12465</v>
      </c>
      <c r="B979" s="187" t="s">
        <v>1588</v>
      </c>
      <c r="C979" t="s">
        <v>1025</v>
      </c>
      <c r="D979" t="s">
        <v>1164</v>
      </c>
      <c r="E979" s="13">
        <v>6</v>
      </c>
      <c r="F979" s="13"/>
    </row>
    <row r="980" spans="1:6" x14ac:dyDescent="0.35">
      <c r="A980" s="187">
        <v>12466</v>
      </c>
      <c r="B980" s="187" t="s">
        <v>1589</v>
      </c>
      <c r="C980" t="s">
        <v>1025</v>
      </c>
      <c r="D980" t="s">
        <v>1164</v>
      </c>
      <c r="E980" s="13">
        <v>6</v>
      </c>
      <c r="F980" s="13"/>
    </row>
    <row r="981" spans="1:6" x14ac:dyDescent="0.35">
      <c r="A981" s="187">
        <v>12468</v>
      </c>
      <c r="B981" s="187" t="s">
        <v>1590</v>
      </c>
      <c r="C981" t="s">
        <v>0</v>
      </c>
      <c r="D981" t="s">
        <v>239</v>
      </c>
      <c r="E981" s="13">
        <v>5</v>
      </c>
      <c r="F981" s="13"/>
    </row>
    <row r="982" spans="1:6" x14ac:dyDescent="0.35">
      <c r="A982" s="187">
        <v>12469</v>
      </c>
      <c r="B982" s="187" t="s">
        <v>114</v>
      </c>
      <c r="C982" t="s">
        <v>0</v>
      </c>
      <c r="D982" t="s">
        <v>0</v>
      </c>
      <c r="E982" s="13">
        <v>5</v>
      </c>
      <c r="F982" s="13"/>
    </row>
    <row r="983" spans="1:6" x14ac:dyDescent="0.35">
      <c r="A983" s="187">
        <v>12470</v>
      </c>
      <c r="B983" s="187" t="s">
        <v>1591</v>
      </c>
      <c r="C983" t="s">
        <v>0</v>
      </c>
      <c r="D983" t="s">
        <v>239</v>
      </c>
      <c r="E983" s="13">
        <v>5</v>
      </c>
      <c r="F983" s="13"/>
    </row>
    <row r="984" spans="1:6" x14ac:dyDescent="0.35">
      <c r="A984" s="187">
        <v>12471</v>
      </c>
      <c r="B984" s="187" t="s">
        <v>1592</v>
      </c>
      <c r="C984" t="s">
        <v>1025</v>
      </c>
      <c r="D984" t="s">
        <v>1164</v>
      </c>
      <c r="E984" s="13">
        <v>6</v>
      </c>
      <c r="F984" s="13"/>
    </row>
    <row r="985" spans="1:6" x14ac:dyDescent="0.35">
      <c r="A985" s="187">
        <v>12472</v>
      </c>
      <c r="B985" s="187" t="s">
        <v>1593</v>
      </c>
      <c r="C985" t="s">
        <v>1025</v>
      </c>
      <c r="D985" t="s">
        <v>1164</v>
      </c>
      <c r="E985" s="13">
        <v>6</v>
      </c>
      <c r="F985" s="13"/>
    </row>
    <row r="986" spans="1:6" x14ac:dyDescent="0.35">
      <c r="A986" s="187">
        <v>12473</v>
      </c>
      <c r="B986" s="187" t="s">
        <v>1594</v>
      </c>
      <c r="C986" t="s">
        <v>0</v>
      </c>
      <c r="D986" t="s">
        <v>239</v>
      </c>
      <c r="E986" s="13">
        <v>5</v>
      </c>
      <c r="F986" s="13"/>
    </row>
    <row r="987" spans="1:6" x14ac:dyDescent="0.35">
      <c r="A987" s="187">
        <v>12474</v>
      </c>
      <c r="B987" s="187" t="s">
        <v>1595</v>
      </c>
      <c r="C987" t="s">
        <v>1</v>
      </c>
      <c r="D987" t="s">
        <v>1163</v>
      </c>
      <c r="E987" s="13">
        <v>6</v>
      </c>
      <c r="F987" s="13"/>
    </row>
    <row r="988" spans="1:6" x14ac:dyDescent="0.35">
      <c r="A988" s="187">
        <v>12475</v>
      </c>
      <c r="B988" s="187" t="s">
        <v>1596</v>
      </c>
      <c r="C988" t="s">
        <v>1025</v>
      </c>
      <c r="D988" t="s">
        <v>1164</v>
      </c>
      <c r="E988" s="13">
        <v>6</v>
      </c>
      <c r="F988" s="13"/>
    </row>
    <row r="989" spans="1:6" x14ac:dyDescent="0.35">
      <c r="A989" s="187">
        <v>12477</v>
      </c>
      <c r="B989" s="187" t="s">
        <v>1597</v>
      </c>
      <c r="C989" t="s">
        <v>1025</v>
      </c>
      <c r="D989" t="s">
        <v>1164</v>
      </c>
      <c r="E989" s="13">
        <v>6</v>
      </c>
      <c r="F989" s="13"/>
    </row>
    <row r="990" spans="1:6" x14ac:dyDescent="0.35">
      <c r="A990" s="187">
        <v>12480</v>
      </c>
      <c r="B990" s="187" t="s">
        <v>1598</v>
      </c>
      <c r="C990" t="s">
        <v>1025</v>
      </c>
      <c r="D990" t="s">
        <v>1164</v>
      </c>
      <c r="E990" s="13">
        <v>6</v>
      </c>
      <c r="F990" s="13"/>
    </row>
    <row r="991" spans="1:6" x14ac:dyDescent="0.35">
      <c r="A991" s="187">
        <v>12481</v>
      </c>
      <c r="B991" s="187" t="s">
        <v>1599</v>
      </c>
      <c r="C991" t="s">
        <v>1025</v>
      </c>
      <c r="D991" t="s">
        <v>1164</v>
      </c>
      <c r="E991" s="13">
        <v>6</v>
      </c>
      <c r="F991" s="13"/>
    </row>
    <row r="992" spans="1:6" x14ac:dyDescent="0.35">
      <c r="A992" s="187">
        <v>12482</v>
      </c>
      <c r="B992" s="187" t="s">
        <v>1600</v>
      </c>
      <c r="C992" t="s">
        <v>0</v>
      </c>
      <c r="D992" t="s">
        <v>239</v>
      </c>
      <c r="E992" s="13">
        <v>5</v>
      </c>
      <c r="F992" s="13"/>
    </row>
    <row r="993" spans="1:6" x14ac:dyDescent="0.35">
      <c r="A993" s="187">
        <v>12483</v>
      </c>
      <c r="B993" s="187" t="s">
        <v>1601</v>
      </c>
      <c r="C993" t="s">
        <v>1025</v>
      </c>
      <c r="D993" t="s">
        <v>1164</v>
      </c>
      <c r="E993" s="13">
        <v>6</v>
      </c>
      <c r="F993" s="13"/>
    </row>
    <row r="994" spans="1:6" x14ac:dyDescent="0.35">
      <c r="A994" s="187">
        <v>12484</v>
      </c>
      <c r="B994" s="187" t="s">
        <v>1602</v>
      </c>
      <c r="C994" t="s">
        <v>1025</v>
      </c>
      <c r="D994" t="s">
        <v>1164</v>
      </c>
      <c r="E994" s="13">
        <v>6</v>
      </c>
      <c r="F994" s="13"/>
    </row>
    <row r="995" spans="1:6" x14ac:dyDescent="0.35">
      <c r="A995" s="187">
        <v>12485</v>
      </c>
      <c r="B995" s="187" t="s">
        <v>1603</v>
      </c>
      <c r="C995" t="s">
        <v>0</v>
      </c>
      <c r="D995" t="s">
        <v>239</v>
      </c>
      <c r="E995" s="13">
        <v>5</v>
      </c>
      <c r="F995" s="13"/>
    </row>
    <row r="996" spans="1:6" x14ac:dyDescent="0.35">
      <c r="A996" s="187">
        <v>12486</v>
      </c>
      <c r="B996" s="187" t="s">
        <v>1604</v>
      </c>
      <c r="C996" t="s">
        <v>1025</v>
      </c>
      <c r="D996" t="s">
        <v>1164</v>
      </c>
      <c r="E996" s="13">
        <v>6</v>
      </c>
      <c r="F996" s="13"/>
    </row>
    <row r="997" spans="1:6" x14ac:dyDescent="0.35">
      <c r="A997" s="187">
        <v>12487</v>
      </c>
      <c r="B997" s="187" t="s">
        <v>1605</v>
      </c>
      <c r="C997" t="s">
        <v>1025</v>
      </c>
      <c r="D997" t="s">
        <v>1164</v>
      </c>
      <c r="E997" s="13">
        <v>6</v>
      </c>
      <c r="F997" s="13"/>
    </row>
    <row r="998" spans="1:6" x14ac:dyDescent="0.35">
      <c r="A998" s="187">
        <v>12489</v>
      </c>
      <c r="B998" s="187" t="s">
        <v>1606</v>
      </c>
      <c r="C998" t="s">
        <v>1025</v>
      </c>
      <c r="D998" t="s">
        <v>1164</v>
      </c>
      <c r="E998" s="13">
        <v>6</v>
      </c>
      <c r="F998" s="13"/>
    </row>
    <row r="999" spans="1:6" x14ac:dyDescent="0.35">
      <c r="A999" s="187">
        <v>12490</v>
      </c>
      <c r="B999" s="187" t="s">
        <v>1607</v>
      </c>
      <c r="C999" t="s">
        <v>1025</v>
      </c>
      <c r="D999" t="s">
        <v>1164</v>
      </c>
      <c r="E999" s="13">
        <v>6</v>
      </c>
      <c r="F999" s="13"/>
    </row>
    <row r="1000" spans="1:6" x14ac:dyDescent="0.35">
      <c r="A1000" s="187">
        <v>12491</v>
      </c>
      <c r="B1000" s="187" t="s">
        <v>1608</v>
      </c>
      <c r="C1000" t="s">
        <v>1025</v>
      </c>
      <c r="D1000" t="s">
        <v>1164</v>
      </c>
      <c r="E1000" s="13">
        <v>6</v>
      </c>
      <c r="F1000" s="13"/>
    </row>
    <row r="1001" spans="1:6" x14ac:dyDescent="0.35">
      <c r="A1001" s="187">
        <v>12492</v>
      </c>
      <c r="B1001" s="187" t="s">
        <v>1609</v>
      </c>
      <c r="C1001" t="s">
        <v>0</v>
      </c>
      <c r="D1001" t="s">
        <v>239</v>
      </c>
      <c r="E1001" s="13">
        <v>5</v>
      </c>
      <c r="F1001" s="13"/>
    </row>
    <row r="1002" spans="1:6" x14ac:dyDescent="0.35">
      <c r="A1002" s="187">
        <v>12493</v>
      </c>
      <c r="B1002" s="187" t="s">
        <v>1610</v>
      </c>
      <c r="C1002" t="s">
        <v>1025</v>
      </c>
      <c r="D1002" t="s">
        <v>1164</v>
      </c>
      <c r="E1002" s="13">
        <v>6</v>
      </c>
      <c r="F1002" s="13"/>
    </row>
    <row r="1003" spans="1:6" x14ac:dyDescent="0.35">
      <c r="A1003" s="187">
        <v>12494</v>
      </c>
      <c r="B1003" s="187" t="s">
        <v>1611</v>
      </c>
      <c r="C1003" t="s">
        <v>1025</v>
      </c>
      <c r="D1003" t="s">
        <v>1164</v>
      </c>
      <c r="E1003" s="13">
        <v>6</v>
      </c>
      <c r="F1003" s="13"/>
    </row>
    <row r="1004" spans="1:6" x14ac:dyDescent="0.35">
      <c r="A1004" s="187">
        <v>12495</v>
      </c>
      <c r="B1004" s="187" t="s">
        <v>1612</v>
      </c>
      <c r="C1004" t="s">
        <v>1025</v>
      </c>
      <c r="D1004" t="s">
        <v>1164</v>
      </c>
      <c r="E1004" s="13">
        <v>6</v>
      </c>
      <c r="F1004" s="13"/>
    </row>
    <row r="1005" spans="1:6" x14ac:dyDescent="0.35">
      <c r="A1005" s="187">
        <v>12496</v>
      </c>
      <c r="B1005" s="187" t="s">
        <v>1613</v>
      </c>
      <c r="C1005" t="s">
        <v>0</v>
      </c>
      <c r="D1005" t="s">
        <v>239</v>
      </c>
      <c r="E1005" s="13">
        <v>5</v>
      </c>
      <c r="F1005" s="13"/>
    </row>
    <row r="1006" spans="1:6" x14ac:dyDescent="0.35">
      <c r="A1006" s="187">
        <v>12498</v>
      </c>
      <c r="B1006" s="187" t="s">
        <v>1614</v>
      </c>
      <c r="C1006" t="s">
        <v>1025</v>
      </c>
      <c r="D1006" t="s">
        <v>1164</v>
      </c>
      <c r="E1006" s="13">
        <v>6</v>
      </c>
      <c r="F1006" s="13"/>
    </row>
    <row r="1007" spans="1:6" x14ac:dyDescent="0.35">
      <c r="A1007" s="187">
        <v>12501</v>
      </c>
      <c r="B1007" s="187" t="s">
        <v>1615</v>
      </c>
      <c r="C1007" t="s">
        <v>1025</v>
      </c>
      <c r="D1007" t="s">
        <v>1165</v>
      </c>
      <c r="E1007" s="13">
        <v>5</v>
      </c>
      <c r="F1007" s="13"/>
    </row>
    <row r="1008" spans="1:6" x14ac:dyDescent="0.35">
      <c r="A1008" s="187">
        <v>12502</v>
      </c>
      <c r="B1008" s="187" t="s">
        <v>291</v>
      </c>
      <c r="C1008" t="s">
        <v>0</v>
      </c>
      <c r="D1008" t="s">
        <v>1137</v>
      </c>
      <c r="E1008" s="13">
        <v>5</v>
      </c>
      <c r="F1008" s="13"/>
    </row>
    <row r="1009" spans="1:6" x14ac:dyDescent="0.35">
      <c r="A1009" s="187">
        <v>12503</v>
      </c>
      <c r="B1009" s="187" t="s">
        <v>292</v>
      </c>
      <c r="C1009" t="s">
        <v>0</v>
      </c>
      <c r="D1009" t="s">
        <v>1137</v>
      </c>
      <c r="E1009" s="13">
        <v>5</v>
      </c>
      <c r="F1009" s="13"/>
    </row>
    <row r="1010" spans="1:6" x14ac:dyDescent="0.35">
      <c r="A1010" s="187">
        <v>12504</v>
      </c>
      <c r="B1010" s="187" t="s">
        <v>1616</v>
      </c>
      <c r="C1010" t="s">
        <v>1025</v>
      </c>
      <c r="D1010" t="s">
        <v>1165</v>
      </c>
      <c r="E1010" s="13">
        <v>5</v>
      </c>
      <c r="F1010" s="13"/>
    </row>
    <row r="1011" spans="1:6" x14ac:dyDescent="0.35">
      <c r="A1011" s="187">
        <v>12506</v>
      </c>
      <c r="B1011" s="187" t="s">
        <v>1617</v>
      </c>
      <c r="C1011" t="s">
        <v>1025</v>
      </c>
      <c r="D1011" t="s">
        <v>1165</v>
      </c>
      <c r="E1011" s="13">
        <v>5</v>
      </c>
      <c r="F1011" s="13"/>
    </row>
    <row r="1012" spans="1:6" x14ac:dyDescent="0.35">
      <c r="A1012" s="187">
        <v>12507</v>
      </c>
      <c r="B1012" s="187" t="s">
        <v>1618</v>
      </c>
      <c r="C1012" t="s">
        <v>1025</v>
      </c>
      <c r="D1012" t="s">
        <v>1165</v>
      </c>
      <c r="E1012" s="13">
        <v>5</v>
      </c>
      <c r="F1012" s="13"/>
    </row>
    <row r="1013" spans="1:6" x14ac:dyDescent="0.35">
      <c r="A1013" s="187">
        <v>12508</v>
      </c>
      <c r="B1013" s="187" t="s">
        <v>1619</v>
      </c>
      <c r="C1013" t="s">
        <v>1025</v>
      </c>
      <c r="D1013" t="s">
        <v>1165</v>
      </c>
      <c r="E1013" s="13">
        <v>5</v>
      </c>
      <c r="F1013" s="13"/>
    </row>
    <row r="1014" spans="1:6" x14ac:dyDescent="0.35">
      <c r="A1014" s="187">
        <v>12510</v>
      </c>
      <c r="B1014" s="187" t="s">
        <v>1620</v>
      </c>
      <c r="C1014" t="s">
        <v>1025</v>
      </c>
      <c r="D1014" t="s">
        <v>1165</v>
      </c>
      <c r="E1014" s="13">
        <v>5</v>
      </c>
      <c r="F1014" s="13"/>
    </row>
    <row r="1015" spans="1:6" x14ac:dyDescent="0.35">
      <c r="A1015" s="187">
        <v>12511</v>
      </c>
      <c r="B1015" s="187" t="s">
        <v>1621</v>
      </c>
      <c r="C1015" t="s">
        <v>1025</v>
      </c>
      <c r="D1015" t="s">
        <v>1165</v>
      </c>
      <c r="E1015" s="13">
        <v>5</v>
      </c>
      <c r="F1015" s="13"/>
    </row>
    <row r="1016" spans="1:6" x14ac:dyDescent="0.35">
      <c r="A1016" s="187">
        <v>12512</v>
      </c>
      <c r="B1016" s="187" t="s">
        <v>1622</v>
      </c>
      <c r="C1016" t="s">
        <v>1025</v>
      </c>
      <c r="D1016" t="s">
        <v>1165</v>
      </c>
      <c r="E1016" s="13">
        <v>5</v>
      </c>
      <c r="F1016" s="13"/>
    </row>
    <row r="1017" spans="1:6" x14ac:dyDescent="0.35">
      <c r="A1017" s="187">
        <v>12513</v>
      </c>
      <c r="B1017" s="187" t="s">
        <v>293</v>
      </c>
      <c r="C1017" t="s">
        <v>0</v>
      </c>
      <c r="D1017" t="s">
        <v>1137</v>
      </c>
      <c r="E1017" s="13">
        <v>5</v>
      </c>
      <c r="F1017" s="13"/>
    </row>
    <row r="1018" spans="1:6" x14ac:dyDescent="0.35">
      <c r="A1018" s="187">
        <v>12514</v>
      </c>
      <c r="B1018" s="187" t="s">
        <v>1623</v>
      </c>
      <c r="C1018" t="s">
        <v>1025</v>
      </c>
      <c r="D1018" t="s">
        <v>1165</v>
      </c>
      <c r="E1018" s="13">
        <v>5</v>
      </c>
      <c r="F1018" s="13"/>
    </row>
    <row r="1019" spans="1:6" x14ac:dyDescent="0.35">
      <c r="A1019" s="187">
        <v>12515</v>
      </c>
      <c r="B1019" s="187" t="s">
        <v>1624</v>
      </c>
      <c r="C1019" t="s">
        <v>1025</v>
      </c>
      <c r="D1019" t="s">
        <v>1164</v>
      </c>
      <c r="E1019" s="13">
        <v>6</v>
      </c>
      <c r="F1019" s="13"/>
    </row>
    <row r="1020" spans="1:6" x14ac:dyDescent="0.35">
      <c r="A1020" s="187">
        <v>12516</v>
      </c>
      <c r="B1020" s="187" t="s">
        <v>294</v>
      </c>
      <c r="C1020" t="s">
        <v>0</v>
      </c>
      <c r="D1020" t="s">
        <v>1137</v>
      </c>
      <c r="E1020" s="13">
        <v>5</v>
      </c>
      <c r="F1020" s="13"/>
    </row>
    <row r="1021" spans="1:6" x14ac:dyDescent="0.35">
      <c r="A1021" s="187">
        <v>12517</v>
      </c>
      <c r="B1021" s="187" t="s">
        <v>295</v>
      </c>
      <c r="C1021" t="s">
        <v>0</v>
      </c>
      <c r="D1021" t="s">
        <v>1137</v>
      </c>
      <c r="E1021" s="13">
        <v>5</v>
      </c>
      <c r="F1021" s="13"/>
    </row>
    <row r="1022" spans="1:6" x14ac:dyDescent="0.35">
      <c r="A1022" s="187">
        <v>12518</v>
      </c>
      <c r="B1022" s="187" t="s">
        <v>1625</v>
      </c>
      <c r="C1022" t="s">
        <v>1025</v>
      </c>
      <c r="D1022" t="s">
        <v>1160</v>
      </c>
      <c r="E1022" s="13">
        <v>5</v>
      </c>
      <c r="F1022" s="13"/>
    </row>
    <row r="1023" spans="1:6" x14ac:dyDescent="0.35">
      <c r="A1023" s="187">
        <v>12520</v>
      </c>
      <c r="B1023" s="187" t="s">
        <v>1626</v>
      </c>
      <c r="C1023" t="s">
        <v>1025</v>
      </c>
      <c r="D1023" t="s">
        <v>1160</v>
      </c>
      <c r="E1023" s="13">
        <v>5</v>
      </c>
      <c r="F1023" s="13"/>
    </row>
    <row r="1024" spans="1:6" x14ac:dyDescent="0.35">
      <c r="A1024" s="187">
        <v>12521</v>
      </c>
      <c r="B1024" s="187" t="s">
        <v>296</v>
      </c>
      <c r="C1024" t="s">
        <v>0</v>
      </c>
      <c r="D1024" t="s">
        <v>1137</v>
      </c>
      <c r="E1024" s="13">
        <v>5</v>
      </c>
      <c r="F1024" s="13"/>
    </row>
    <row r="1025" spans="1:6" x14ac:dyDescent="0.35">
      <c r="A1025" s="187">
        <v>12522</v>
      </c>
      <c r="B1025" s="187" t="s">
        <v>1627</v>
      </c>
      <c r="C1025" t="s">
        <v>1025</v>
      </c>
      <c r="D1025" t="s">
        <v>1165</v>
      </c>
      <c r="E1025" s="13">
        <v>5</v>
      </c>
      <c r="F1025" s="13"/>
    </row>
    <row r="1026" spans="1:6" x14ac:dyDescent="0.35">
      <c r="A1026" s="187">
        <v>12523</v>
      </c>
      <c r="B1026" s="187" t="s">
        <v>297</v>
      </c>
      <c r="C1026" t="s">
        <v>0</v>
      </c>
      <c r="D1026" t="s">
        <v>1137</v>
      </c>
      <c r="E1026" s="13">
        <v>5</v>
      </c>
      <c r="F1026" s="13"/>
    </row>
    <row r="1027" spans="1:6" x14ac:dyDescent="0.35">
      <c r="A1027" s="187">
        <v>12524</v>
      </c>
      <c r="B1027" s="187" t="s">
        <v>1628</v>
      </c>
      <c r="C1027" t="s">
        <v>1025</v>
      </c>
      <c r="D1027" t="s">
        <v>1165</v>
      </c>
      <c r="E1027" s="13">
        <v>5</v>
      </c>
      <c r="F1027" s="13"/>
    </row>
    <row r="1028" spans="1:6" x14ac:dyDescent="0.35">
      <c r="A1028" s="187">
        <v>12525</v>
      </c>
      <c r="B1028" s="187" t="s">
        <v>1629</v>
      </c>
      <c r="C1028" t="s">
        <v>1025</v>
      </c>
      <c r="D1028" t="s">
        <v>1164</v>
      </c>
      <c r="E1028" s="13">
        <v>6</v>
      </c>
      <c r="F1028" s="13"/>
    </row>
    <row r="1029" spans="1:6" x14ac:dyDescent="0.35">
      <c r="A1029" s="187">
        <v>12526</v>
      </c>
      <c r="B1029" s="187" t="s">
        <v>298</v>
      </c>
      <c r="C1029" t="s">
        <v>0</v>
      </c>
      <c r="D1029" t="s">
        <v>1137</v>
      </c>
      <c r="E1029" s="13">
        <v>5</v>
      </c>
      <c r="F1029" s="13"/>
    </row>
    <row r="1030" spans="1:6" x14ac:dyDescent="0.35">
      <c r="A1030" s="187">
        <v>12527</v>
      </c>
      <c r="B1030" s="187" t="s">
        <v>1630</v>
      </c>
      <c r="C1030" t="s">
        <v>1025</v>
      </c>
      <c r="D1030" t="s">
        <v>1165</v>
      </c>
      <c r="E1030" s="13">
        <v>5</v>
      </c>
      <c r="F1030" s="13"/>
    </row>
    <row r="1031" spans="1:6" x14ac:dyDescent="0.35">
      <c r="A1031" s="187">
        <v>12528</v>
      </c>
      <c r="B1031" s="187" t="s">
        <v>1631</v>
      </c>
      <c r="C1031" t="s">
        <v>1025</v>
      </c>
      <c r="D1031" t="s">
        <v>1164</v>
      </c>
      <c r="E1031" s="13">
        <v>6</v>
      </c>
      <c r="F1031" s="13"/>
    </row>
    <row r="1032" spans="1:6" x14ac:dyDescent="0.35">
      <c r="A1032" s="187">
        <v>12529</v>
      </c>
      <c r="B1032" s="187" t="s">
        <v>299</v>
      </c>
      <c r="C1032" t="s">
        <v>0</v>
      </c>
      <c r="D1032" t="s">
        <v>1137</v>
      </c>
      <c r="E1032" s="13">
        <v>5</v>
      </c>
      <c r="F1032" s="13"/>
    </row>
    <row r="1033" spans="1:6" x14ac:dyDescent="0.35">
      <c r="A1033" s="187">
        <v>12530</v>
      </c>
      <c r="B1033" s="187" t="s">
        <v>300</v>
      </c>
      <c r="C1033" t="s">
        <v>0</v>
      </c>
      <c r="D1033" t="s">
        <v>1137</v>
      </c>
      <c r="E1033" s="13">
        <v>5</v>
      </c>
      <c r="F1033" s="13"/>
    </row>
    <row r="1034" spans="1:6" x14ac:dyDescent="0.35">
      <c r="A1034" s="187">
        <v>12531</v>
      </c>
      <c r="B1034" s="187" t="s">
        <v>1632</v>
      </c>
      <c r="C1034" t="s">
        <v>1025</v>
      </c>
      <c r="D1034" t="s">
        <v>1165</v>
      </c>
      <c r="E1034" s="13">
        <v>5</v>
      </c>
      <c r="F1034" s="13"/>
    </row>
    <row r="1035" spans="1:6" x14ac:dyDescent="0.35">
      <c r="A1035" s="187">
        <v>12533</v>
      </c>
      <c r="B1035" s="187" t="s">
        <v>1633</v>
      </c>
      <c r="C1035" t="s">
        <v>1025</v>
      </c>
      <c r="D1035" t="s">
        <v>1165</v>
      </c>
      <c r="E1035" s="13">
        <v>5</v>
      </c>
      <c r="F1035" s="13"/>
    </row>
    <row r="1036" spans="1:6" x14ac:dyDescent="0.35">
      <c r="A1036" s="187">
        <v>12534</v>
      </c>
      <c r="B1036" s="187" t="s">
        <v>301</v>
      </c>
      <c r="C1036" t="s">
        <v>0</v>
      </c>
      <c r="D1036" t="s">
        <v>1137</v>
      </c>
      <c r="E1036" s="13">
        <v>5</v>
      </c>
      <c r="F1036" s="13"/>
    </row>
    <row r="1037" spans="1:6" x14ac:dyDescent="0.35">
      <c r="A1037" s="187">
        <v>12537</v>
      </c>
      <c r="B1037" s="187" t="s">
        <v>1634</v>
      </c>
      <c r="C1037" t="s">
        <v>1025</v>
      </c>
      <c r="D1037" t="s">
        <v>1165</v>
      </c>
      <c r="E1037" s="13">
        <v>5</v>
      </c>
      <c r="F1037" s="13"/>
    </row>
    <row r="1038" spans="1:6" x14ac:dyDescent="0.35">
      <c r="A1038" s="187">
        <v>12538</v>
      </c>
      <c r="B1038" s="187" t="s">
        <v>1635</v>
      </c>
      <c r="C1038" t="s">
        <v>1025</v>
      </c>
      <c r="D1038" t="s">
        <v>1165</v>
      </c>
      <c r="E1038" s="13">
        <v>5</v>
      </c>
      <c r="F1038" s="13"/>
    </row>
    <row r="1039" spans="1:6" x14ac:dyDescent="0.35">
      <c r="A1039" s="187">
        <v>12540</v>
      </c>
      <c r="B1039" s="187" t="s">
        <v>1636</v>
      </c>
      <c r="C1039" t="s">
        <v>1025</v>
      </c>
      <c r="D1039" t="s">
        <v>1165</v>
      </c>
      <c r="E1039" s="13">
        <v>5</v>
      </c>
      <c r="F1039" s="13"/>
    </row>
    <row r="1040" spans="1:6" x14ac:dyDescent="0.35">
      <c r="A1040" s="187">
        <v>12541</v>
      </c>
      <c r="B1040" s="187" t="s">
        <v>302</v>
      </c>
      <c r="C1040" t="s">
        <v>0</v>
      </c>
      <c r="D1040" t="s">
        <v>1137</v>
      </c>
      <c r="E1040" s="13">
        <v>5</v>
      </c>
      <c r="F1040" s="13"/>
    </row>
    <row r="1041" spans="1:6" x14ac:dyDescent="0.35">
      <c r="A1041" s="187">
        <v>12542</v>
      </c>
      <c r="B1041" s="187" t="s">
        <v>1637</v>
      </c>
      <c r="C1041" t="s">
        <v>1025</v>
      </c>
      <c r="D1041" t="s">
        <v>1164</v>
      </c>
      <c r="E1041" s="13">
        <v>6</v>
      </c>
      <c r="F1041" s="13"/>
    </row>
    <row r="1042" spans="1:6" x14ac:dyDescent="0.35">
      <c r="A1042" s="187">
        <v>12543</v>
      </c>
      <c r="B1042" s="187" t="s">
        <v>1638</v>
      </c>
      <c r="C1042" t="s">
        <v>1025</v>
      </c>
      <c r="D1042" t="s">
        <v>1160</v>
      </c>
      <c r="E1042" s="13">
        <v>5</v>
      </c>
      <c r="F1042" s="13"/>
    </row>
    <row r="1043" spans="1:6" x14ac:dyDescent="0.35">
      <c r="A1043" s="187">
        <v>12544</v>
      </c>
      <c r="B1043" s="187" t="s">
        <v>303</v>
      </c>
      <c r="C1043" t="s">
        <v>0</v>
      </c>
      <c r="D1043" t="s">
        <v>1137</v>
      </c>
      <c r="E1043" s="13">
        <v>5</v>
      </c>
      <c r="F1043" s="13"/>
    </row>
    <row r="1044" spans="1:6" x14ac:dyDescent="0.35">
      <c r="A1044" s="187">
        <v>12545</v>
      </c>
      <c r="B1044" s="187" t="s">
        <v>1639</v>
      </c>
      <c r="C1044" t="s">
        <v>1025</v>
      </c>
      <c r="D1044" t="s">
        <v>1165</v>
      </c>
      <c r="E1044" s="13">
        <v>5</v>
      </c>
      <c r="F1044" s="13"/>
    </row>
    <row r="1045" spans="1:6" x14ac:dyDescent="0.35">
      <c r="A1045" s="187">
        <v>12546</v>
      </c>
      <c r="B1045" s="187" t="s">
        <v>1640</v>
      </c>
      <c r="C1045" t="s">
        <v>1025</v>
      </c>
      <c r="D1045" t="s">
        <v>1165</v>
      </c>
      <c r="E1045" s="13">
        <v>5</v>
      </c>
      <c r="F1045" s="13"/>
    </row>
    <row r="1046" spans="1:6" x14ac:dyDescent="0.35">
      <c r="A1046" s="187">
        <v>12547</v>
      </c>
      <c r="B1046" s="187" t="s">
        <v>1641</v>
      </c>
      <c r="C1046" t="s">
        <v>1025</v>
      </c>
      <c r="D1046" t="s">
        <v>1164</v>
      </c>
      <c r="E1046" s="13">
        <v>6</v>
      </c>
      <c r="F1046" s="13"/>
    </row>
    <row r="1047" spans="1:6" x14ac:dyDescent="0.35">
      <c r="A1047" s="187">
        <v>12548</v>
      </c>
      <c r="B1047" s="187" t="s">
        <v>1642</v>
      </c>
      <c r="C1047" t="s">
        <v>1025</v>
      </c>
      <c r="D1047" t="s">
        <v>1164</v>
      </c>
      <c r="E1047" s="13">
        <v>6</v>
      </c>
      <c r="F1047" s="13"/>
    </row>
    <row r="1048" spans="1:6" x14ac:dyDescent="0.35">
      <c r="A1048" s="187">
        <v>12549</v>
      </c>
      <c r="B1048" s="187" t="s">
        <v>1027</v>
      </c>
      <c r="C1048" t="s">
        <v>1025</v>
      </c>
      <c r="D1048" t="s">
        <v>1160</v>
      </c>
      <c r="E1048" s="13">
        <v>5</v>
      </c>
      <c r="F1048" s="13"/>
    </row>
    <row r="1049" spans="1:6" x14ac:dyDescent="0.35">
      <c r="A1049" s="187">
        <v>12550</v>
      </c>
      <c r="B1049" s="187" t="s">
        <v>1643</v>
      </c>
      <c r="C1049" t="s">
        <v>1025</v>
      </c>
      <c r="D1049" t="s">
        <v>1160</v>
      </c>
      <c r="E1049" s="13">
        <v>5</v>
      </c>
      <c r="F1049" s="13"/>
    </row>
    <row r="1050" spans="1:6" x14ac:dyDescent="0.35">
      <c r="A1050" s="187">
        <v>12551</v>
      </c>
      <c r="B1050" s="187" t="s">
        <v>1643</v>
      </c>
      <c r="C1050" t="s">
        <v>1025</v>
      </c>
      <c r="D1050" t="s">
        <v>1160</v>
      </c>
      <c r="E1050" s="13">
        <v>5</v>
      </c>
      <c r="F1050" s="13"/>
    </row>
    <row r="1051" spans="1:6" x14ac:dyDescent="0.35">
      <c r="A1051" s="187">
        <v>12552</v>
      </c>
      <c r="B1051" s="187" t="s">
        <v>1643</v>
      </c>
      <c r="C1051" t="s">
        <v>1025</v>
      </c>
      <c r="D1051" t="s">
        <v>1160</v>
      </c>
      <c r="E1051" s="13">
        <v>5</v>
      </c>
      <c r="F1051" s="13"/>
    </row>
    <row r="1052" spans="1:6" x14ac:dyDescent="0.35">
      <c r="A1052" s="187">
        <v>12553</v>
      </c>
      <c r="B1052" s="187" t="s">
        <v>1644</v>
      </c>
      <c r="C1052" t="s">
        <v>1025</v>
      </c>
      <c r="D1052" t="s">
        <v>1160</v>
      </c>
      <c r="E1052" s="13">
        <v>5</v>
      </c>
      <c r="F1052" s="13"/>
    </row>
    <row r="1053" spans="1:6" x14ac:dyDescent="0.35">
      <c r="A1053" s="187">
        <v>12555</v>
      </c>
      <c r="B1053" s="187" t="s">
        <v>1643</v>
      </c>
      <c r="C1053" t="s">
        <v>1025</v>
      </c>
      <c r="D1053" t="s">
        <v>1160</v>
      </c>
      <c r="E1053" s="13">
        <v>5</v>
      </c>
      <c r="F1053" s="13"/>
    </row>
    <row r="1054" spans="1:6" x14ac:dyDescent="0.35">
      <c r="A1054" s="187">
        <v>12561</v>
      </c>
      <c r="B1054" s="187" t="s">
        <v>1645</v>
      </c>
      <c r="C1054" t="s">
        <v>1025</v>
      </c>
      <c r="D1054" t="s">
        <v>1164</v>
      </c>
      <c r="E1054" s="13">
        <v>6</v>
      </c>
      <c r="F1054" s="13"/>
    </row>
    <row r="1055" spans="1:6" x14ac:dyDescent="0.35">
      <c r="A1055" s="187">
        <v>12563</v>
      </c>
      <c r="B1055" s="187" t="s">
        <v>1646</v>
      </c>
      <c r="C1055" t="s">
        <v>1025</v>
      </c>
      <c r="D1055" t="s">
        <v>1158</v>
      </c>
      <c r="E1055" s="13">
        <v>5</v>
      </c>
      <c r="F1055" s="13"/>
    </row>
    <row r="1056" spans="1:6" x14ac:dyDescent="0.35">
      <c r="A1056" s="187">
        <v>12564</v>
      </c>
      <c r="B1056" s="187" t="s">
        <v>1647</v>
      </c>
      <c r="C1056" t="s">
        <v>1025</v>
      </c>
      <c r="D1056" t="s">
        <v>1165</v>
      </c>
      <c r="E1056" s="13">
        <v>5</v>
      </c>
      <c r="F1056" s="13"/>
    </row>
    <row r="1057" spans="1:6" x14ac:dyDescent="0.35">
      <c r="A1057" s="187">
        <v>12565</v>
      </c>
      <c r="B1057" s="187" t="s">
        <v>304</v>
      </c>
      <c r="C1057" t="s">
        <v>0</v>
      </c>
      <c r="D1057" t="s">
        <v>1137</v>
      </c>
      <c r="E1057" s="13">
        <v>5</v>
      </c>
      <c r="F1057" s="13"/>
    </row>
    <row r="1058" spans="1:6" x14ac:dyDescent="0.35">
      <c r="A1058" s="187">
        <v>12566</v>
      </c>
      <c r="B1058" s="187" t="s">
        <v>1648</v>
      </c>
      <c r="C1058" t="s">
        <v>1025</v>
      </c>
      <c r="D1058" t="s">
        <v>1164</v>
      </c>
      <c r="E1058" s="13">
        <v>6</v>
      </c>
      <c r="F1058" s="13"/>
    </row>
    <row r="1059" spans="1:6" x14ac:dyDescent="0.35">
      <c r="A1059" s="187">
        <v>12567</v>
      </c>
      <c r="B1059" s="187" t="s">
        <v>1649</v>
      </c>
      <c r="C1059" t="s">
        <v>1025</v>
      </c>
      <c r="D1059" t="s">
        <v>1165</v>
      </c>
      <c r="E1059" s="13">
        <v>5</v>
      </c>
      <c r="F1059" s="13"/>
    </row>
    <row r="1060" spans="1:6" x14ac:dyDescent="0.35">
      <c r="A1060" s="187">
        <v>12568</v>
      </c>
      <c r="B1060" s="187" t="s">
        <v>1650</v>
      </c>
      <c r="C1060" t="s">
        <v>1025</v>
      </c>
      <c r="D1060" t="s">
        <v>1164</v>
      </c>
      <c r="E1060" s="13">
        <v>6</v>
      </c>
      <c r="F1060" s="13"/>
    </row>
    <row r="1061" spans="1:6" x14ac:dyDescent="0.35">
      <c r="A1061" s="187">
        <v>12569</v>
      </c>
      <c r="B1061" s="187" t="s">
        <v>1651</v>
      </c>
      <c r="C1061" t="s">
        <v>1025</v>
      </c>
      <c r="D1061" t="s">
        <v>1165</v>
      </c>
      <c r="E1061" s="13">
        <v>5</v>
      </c>
      <c r="F1061" s="13"/>
    </row>
    <row r="1062" spans="1:6" x14ac:dyDescent="0.35">
      <c r="A1062" s="187">
        <v>12570</v>
      </c>
      <c r="B1062" s="187" t="s">
        <v>1652</v>
      </c>
      <c r="C1062" t="s">
        <v>1025</v>
      </c>
      <c r="D1062" t="s">
        <v>1165</v>
      </c>
      <c r="E1062" s="13">
        <v>5</v>
      </c>
      <c r="F1062" s="13"/>
    </row>
    <row r="1063" spans="1:6" x14ac:dyDescent="0.35">
      <c r="A1063" s="187">
        <v>12571</v>
      </c>
      <c r="B1063" s="187" t="s">
        <v>1653</v>
      </c>
      <c r="C1063" t="s">
        <v>1025</v>
      </c>
      <c r="D1063" t="s">
        <v>1165</v>
      </c>
      <c r="E1063" s="13">
        <v>5</v>
      </c>
      <c r="F1063" s="13"/>
    </row>
    <row r="1064" spans="1:6" x14ac:dyDescent="0.35">
      <c r="A1064" s="187">
        <v>12572</v>
      </c>
      <c r="B1064" s="187" t="s">
        <v>1654</v>
      </c>
      <c r="C1064" t="s">
        <v>1025</v>
      </c>
      <c r="D1064" t="s">
        <v>1165</v>
      </c>
      <c r="E1064" s="13">
        <v>5</v>
      </c>
      <c r="F1064" s="13"/>
    </row>
    <row r="1065" spans="1:6" x14ac:dyDescent="0.35">
      <c r="A1065" s="187">
        <v>12574</v>
      </c>
      <c r="B1065" s="187" t="s">
        <v>1655</v>
      </c>
      <c r="C1065" t="s">
        <v>1025</v>
      </c>
      <c r="D1065" t="s">
        <v>1165</v>
      </c>
      <c r="E1065" s="13">
        <v>5</v>
      </c>
      <c r="F1065" s="13"/>
    </row>
    <row r="1066" spans="1:6" x14ac:dyDescent="0.35">
      <c r="A1066" s="187">
        <v>12575</v>
      </c>
      <c r="B1066" s="187" t="s">
        <v>1656</v>
      </c>
      <c r="C1066" t="s">
        <v>1025</v>
      </c>
      <c r="D1066" t="s">
        <v>1160</v>
      </c>
      <c r="E1066" s="13">
        <v>5</v>
      </c>
      <c r="F1066" s="13"/>
    </row>
    <row r="1067" spans="1:6" x14ac:dyDescent="0.35">
      <c r="A1067" s="187">
        <v>12577</v>
      </c>
      <c r="B1067" s="187" t="s">
        <v>1657</v>
      </c>
      <c r="C1067" t="s">
        <v>1025</v>
      </c>
      <c r="D1067" t="s">
        <v>1160</v>
      </c>
      <c r="E1067" s="13">
        <v>5</v>
      </c>
      <c r="F1067" s="13"/>
    </row>
    <row r="1068" spans="1:6" x14ac:dyDescent="0.35">
      <c r="A1068" s="187">
        <v>12578</v>
      </c>
      <c r="B1068" s="187" t="s">
        <v>1658</v>
      </c>
      <c r="C1068" t="s">
        <v>1025</v>
      </c>
      <c r="D1068" t="s">
        <v>1165</v>
      </c>
      <c r="E1068" s="13">
        <v>5</v>
      </c>
      <c r="F1068" s="13"/>
    </row>
    <row r="1069" spans="1:6" x14ac:dyDescent="0.35">
      <c r="A1069" s="187">
        <v>12580</v>
      </c>
      <c r="B1069" s="187" t="s">
        <v>1659</v>
      </c>
      <c r="C1069" t="s">
        <v>1025</v>
      </c>
      <c r="D1069" t="s">
        <v>1165</v>
      </c>
      <c r="E1069" s="13">
        <v>5</v>
      </c>
      <c r="F1069" s="13"/>
    </row>
    <row r="1070" spans="1:6" x14ac:dyDescent="0.35">
      <c r="A1070" s="187">
        <v>12581</v>
      </c>
      <c r="B1070" s="187" t="s">
        <v>1660</v>
      </c>
      <c r="C1070" t="s">
        <v>1025</v>
      </c>
      <c r="D1070" t="s">
        <v>1165</v>
      </c>
      <c r="E1070" s="13">
        <v>5</v>
      </c>
      <c r="F1070" s="13"/>
    </row>
    <row r="1071" spans="1:6" x14ac:dyDescent="0.35">
      <c r="A1071" s="187">
        <v>12582</v>
      </c>
      <c r="B1071" s="187" t="s">
        <v>1661</v>
      </c>
      <c r="C1071" t="s">
        <v>1025</v>
      </c>
      <c r="D1071" t="s">
        <v>1165</v>
      </c>
      <c r="E1071" s="13">
        <v>5</v>
      </c>
      <c r="F1071" s="13"/>
    </row>
    <row r="1072" spans="1:6" x14ac:dyDescent="0.35">
      <c r="A1072" s="187">
        <v>12583</v>
      </c>
      <c r="B1072" s="187" t="s">
        <v>1662</v>
      </c>
      <c r="C1072" t="s">
        <v>1025</v>
      </c>
      <c r="D1072" t="s">
        <v>1165</v>
      </c>
      <c r="E1072" s="13">
        <v>5</v>
      </c>
      <c r="F1072" s="13"/>
    </row>
    <row r="1073" spans="1:6" x14ac:dyDescent="0.35">
      <c r="A1073" s="187">
        <v>12584</v>
      </c>
      <c r="B1073" s="187" t="s">
        <v>1663</v>
      </c>
      <c r="C1073" t="s">
        <v>1025</v>
      </c>
      <c r="D1073" t="s">
        <v>1160</v>
      </c>
      <c r="E1073" s="13">
        <v>5</v>
      </c>
      <c r="F1073" s="13"/>
    </row>
    <row r="1074" spans="1:6" x14ac:dyDescent="0.35">
      <c r="A1074" s="187">
        <v>12585</v>
      </c>
      <c r="B1074" s="187" t="s">
        <v>1664</v>
      </c>
      <c r="C1074" t="s">
        <v>1025</v>
      </c>
      <c r="D1074" t="s">
        <v>1165</v>
      </c>
      <c r="E1074" s="13">
        <v>5</v>
      </c>
      <c r="F1074" s="13"/>
    </row>
    <row r="1075" spans="1:6" x14ac:dyDescent="0.35">
      <c r="A1075" s="187">
        <v>12586</v>
      </c>
      <c r="B1075" s="187" t="s">
        <v>1665</v>
      </c>
      <c r="C1075" t="s">
        <v>1025</v>
      </c>
      <c r="D1075" t="s">
        <v>1160</v>
      </c>
      <c r="E1075" s="13">
        <v>5</v>
      </c>
      <c r="F1075" s="13"/>
    </row>
    <row r="1076" spans="1:6" x14ac:dyDescent="0.35">
      <c r="A1076" s="187">
        <v>12588</v>
      </c>
      <c r="B1076" s="187" t="s">
        <v>1666</v>
      </c>
      <c r="C1076" t="s">
        <v>1025</v>
      </c>
      <c r="D1076" t="s">
        <v>1164</v>
      </c>
      <c r="E1076" s="13">
        <v>6</v>
      </c>
      <c r="F1076" s="13"/>
    </row>
    <row r="1077" spans="1:6" x14ac:dyDescent="0.35">
      <c r="A1077" s="187">
        <v>12589</v>
      </c>
      <c r="B1077" s="187" t="s">
        <v>1667</v>
      </c>
      <c r="C1077" t="s">
        <v>1025</v>
      </c>
      <c r="D1077" t="s">
        <v>1164</v>
      </c>
      <c r="E1077" s="13">
        <v>6</v>
      </c>
      <c r="F1077" s="13"/>
    </row>
    <row r="1078" spans="1:6" x14ac:dyDescent="0.35">
      <c r="A1078" s="187">
        <v>12590</v>
      </c>
      <c r="B1078" s="187" t="s">
        <v>1668</v>
      </c>
      <c r="C1078" t="s">
        <v>1025</v>
      </c>
      <c r="D1078" t="s">
        <v>1165</v>
      </c>
      <c r="E1078" s="13">
        <v>5</v>
      </c>
      <c r="F1078" s="13"/>
    </row>
    <row r="1079" spans="1:6" x14ac:dyDescent="0.35">
      <c r="A1079" s="187">
        <v>12592</v>
      </c>
      <c r="B1079" s="187" t="s">
        <v>1669</v>
      </c>
      <c r="C1079" t="s">
        <v>1025</v>
      </c>
      <c r="D1079" t="s">
        <v>1165</v>
      </c>
      <c r="E1079" s="13">
        <v>5</v>
      </c>
      <c r="F1079" s="13"/>
    </row>
    <row r="1080" spans="1:6" x14ac:dyDescent="0.35">
      <c r="A1080" s="187">
        <v>12593</v>
      </c>
      <c r="B1080" s="187" t="s">
        <v>1670</v>
      </c>
      <c r="C1080" t="s">
        <v>0</v>
      </c>
      <c r="D1080" t="s">
        <v>1137</v>
      </c>
      <c r="E1080" s="13">
        <v>5</v>
      </c>
      <c r="F1080" s="13"/>
    </row>
    <row r="1081" spans="1:6" x14ac:dyDescent="0.35">
      <c r="A1081" s="187">
        <v>12594</v>
      </c>
      <c r="B1081" s="187" t="s">
        <v>1671</v>
      </c>
      <c r="C1081" t="s">
        <v>1025</v>
      </c>
      <c r="D1081" t="s">
        <v>1165</v>
      </c>
      <c r="E1081" s="13">
        <v>5</v>
      </c>
      <c r="F1081" s="13"/>
    </row>
    <row r="1082" spans="1:6" x14ac:dyDescent="0.35">
      <c r="A1082" s="187">
        <v>12601</v>
      </c>
      <c r="B1082" s="187" t="s">
        <v>1025</v>
      </c>
      <c r="C1082" t="s">
        <v>1025</v>
      </c>
      <c r="D1082" t="s">
        <v>1165</v>
      </c>
      <c r="E1082" s="13">
        <v>5</v>
      </c>
      <c r="F1082" s="13"/>
    </row>
    <row r="1083" spans="1:6" x14ac:dyDescent="0.35">
      <c r="A1083" s="187">
        <v>12602</v>
      </c>
      <c r="B1083" s="187" t="s">
        <v>1025</v>
      </c>
      <c r="C1083" t="s">
        <v>1025</v>
      </c>
      <c r="D1083" t="s">
        <v>1165</v>
      </c>
      <c r="E1083" s="13">
        <v>5</v>
      </c>
      <c r="F1083" s="13"/>
    </row>
    <row r="1084" spans="1:6" x14ac:dyDescent="0.35">
      <c r="A1084" s="187">
        <v>12603</v>
      </c>
      <c r="B1084" s="187" t="s">
        <v>1025</v>
      </c>
      <c r="C1084" t="s">
        <v>1025</v>
      </c>
      <c r="D1084" t="s">
        <v>1165</v>
      </c>
      <c r="E1084" s="13">
        <v>5</v>
      </c>
      <c r="F1084" s="13"/>
    </row>
    <row r="1085" spans="1:6" x14ac:dyDescent="0.35">
      <c r="A1085" s="187">
        <v>12604</v>
      </c>
      <c r="B1085" s="187" t="s">
        <v>1025</v>
      </c>
      <c r="C1085" t="s">
        <v>1025</v>
      </c>
      <c r="D1085" t="s">
        <v>1165</v>
      </c>
      <c r="E1085" s="13">
        <v>5</v>
      </c>
      <c r="F1085" s="13"/>
    </row>
    <row r="1086" spans="1:6" x14ac:dyDescent="0.35">
      <c r="A1086" s="187">
        <v>12701</v>
      </c>
      <c r="B1086" s="187" t="s">
        <v>1672</v>
      </c>
      <c r="C1086" t="s">
        <v>1025</v>
      </c>
      <c r="D1086" t="s">
        <v>1166</v>
      </c>
      <c r="E1086" s="13">
        <v>6</v>
      </c>
      <c r="F1086" s="13"/>
    </row>
    <row r="1087" spans="1:6" x14ac:dyDescent="0.35">
      <c r="A1087" s="187">
        <v>12719</v>
      </c>
      <c r="B1087" s="187" t="s">
        <v>1673</v>
      </c>
      <c r="C1087" t="s">
        <v>1025</v>
      </c>
      <c r="D1087" t="s">
        <v>1166</v>
      </c>
      <c r="E1087" s="13">
        <v>6</v>
      </c>
      <c r="F1087" s="13"/>
    </row>
    <row r="1088" spans="1:6" x14ac:dyDescent="0.35">
      <c r="A1088" s="187">
        <v>12720</v>
      </c>
      <c r="B1088" s="187" t="s">
        <v>1674</v>
      </c>
      <c r="C1088" t="s">
        <v>1025</v>
      </c>
      <c r="D1088" t="s">
        <v>1166</v>
      </c>
      <c r="E1088" s="13">
        <v>6</v>
      </c>
      <c r="F1088" s="13"/>
    </row>
    <row r="1089" spans="1:6" x14ac:dyDescent="0.35">
      <c r="A1089" s="187">
        <v>12721</v>
      </c>
      <c r="B1089" s="187" t="s">
        <v>1675</v>
      </c>
      <c r="C1089" t="s">
        <v>1025</v>
      </c>
      <c r="D1089" t="s">
        <v>1166</v>
      </c>
      <c r="E1089" s="13">
        <v>6</v>
      </c>
      <c r="F1089" s="13"/>
    </row>
    <row r="1090" spans="1:6" x14ac:dyDescent="0.35">
      <c r="A1090" s="187">
        <v>12722</v>
      </c>
      <c r="B1090" s="187" t="s">
        <v>1676</v>
      </c>
      <c r="C1090" t="s">
        <v>1025</v>
      </c>
      <c r="D1090" t="s">
        <v>1166</v>
      </c>
      <c r="E1090" s="13">
        <v>6</v>
      </c>
      <c r="F1090" s="13"/>
    </row>
    <row r="1091" spans="1:6" x14ac:dyDescent="0.35">
      <c r="A1091" s="187">
        <v>12723</v>
      </c>
      <c r="B1091" s="187" t="s">
        <v>1677</v>
      </c>
      <c r="C1091" t="s">
        <v>1025</v>
      </c>
      <c r="D1091" t="s">
        <v>1166</v>
      </c>
      <c r="E1091" s="13">
        <v>6</v>
      </c>
      <c r="F1091" s="13"/>
    </row>
    <row r="1092" spans="1:6" x14ac:dyDescent="0.35">
      <c r="A1092" s="187">
        <v>12724</v>
      </c>
      <c r="B1092" s="187" t="s">
        <v>1678</v>
      </c>
      <c r="C1092" t="s">
        <v>1025</v>
      </c>
      <c r="D1092" t="s">
        <v>1166</v>
      </c>
      <c r="E1092" s="13">
        <v>6</v>
      </c>
      <c r="F1092" s="13"/>
    </row>
    <row r="1093" spans="1:6" x14ac:dyDescent="0.35">
      <c r="A1093" s="187">
        <v>12725</v>
      </c>
      <c r="B1093" s="187" t="s">
        <v>1679</v>
      </c>
      <c r="C1093" t="s">
        <v>1025</v>
      </c>
      <c r="D1093" t="s">
        <v>1164</v>
      </c>
      <c r="E1093" s="13">
        <v>6</v>
      </c>
      <c r="F1093" s="13"/>
    </row>
    <row r="1094" spans="1:6" x14ac:dyDescent="0.35">
      <c r="A1094" s="187">
        <v>12726</v>
      </c>
      <c r="B1094" s="187" t="s">
        <v>1680</v>
      </c>
      <c r="C1094" t="s">
        <v>1025</v>
      </c>
      <c r="D1094" t="s">
        <v>1166</v>
      </c>
      <c r="E1094" s="13">
        <v>6</v>
      </c>
      <c r="F1094" s="13"/>
    </row>
    <row r="1095" spans="1:6" x14ac:dyDescent="0.35">
      <c r="A1095" s="187">
        <v>12727</v>
      </c>
      <c r="B1095" s="187" t="s">
        <v>1680</v>
      </c>
      <c r="C1095" t="s">
        <v>1025</v>
      </c>
      <c r="D1095" t="s">
        <v>1166</v>
      </c>
      <c r="E1095" s="13">
        <v>6</v>
      </c>
      <c r="F1095" s="13"/>
    </row>
    <row r="1096" spans="1:6" x14ac:dyDescent="0.35">
      <c r="A1096" s="187">
        <v>12729</v>
      </c>
      <c r="B1096" s="187" t="s">
        <v>1681</v>
      </c>
      <c r="C1096" t="s">
        <v>1025</v>
      </c>
      <c r="D1096" t="s">
        <v>1160</v>
      </c>
      <c r="E1096" s="13">
        <v>5</v>
      </c>
      <c r="F1096" s="13"/>
    </row>
    <row r="1097" spans="1:6" x14ac:dyDescent="0.35">
      <c r="A1097" s="187">
        <v>12732</v>
      </c>
      <c r="B1097" s="187" t="s">
        <v>1682</v>
      </c>
      <c r="C1097" t="s">
        <v>1025</v>
      </c>
      <c r="D1097" t="s">
        <v>1166</v>
      </c>
      <c r="E1097" s="13">
        <v>6</v>
      </c>
      <c r="F1097" s="13"/>
    </row>
    <row r="1098" spans="1:6" x14ac:dyDescent="0.35">
      <c r="A1098" s="187">
        <v>12733</v>
      </c>
      <c r="B1098" s="187" t="s">
        <v>1683</v>
      </c>
      <c r="C1098" t="s">
        <v>1025</v>
      </c>
      <c r="D1098" t="s">
        <v>1166</v>
      </c>
      <c r="E1098" s="13">
        <v>6</v>
      </c>
      <c r="F1098" s="13"/>
    </row>
    <row r="1099" spans="1:6" x14ac:dyDescent="0.35">
      <c r="A1099" s="187">
        <v>12734</v>
      </c>
      <c r="B1099" s="187" t="s">
        <v>1684</v>
      </c>
      <c r="C1099" t="s">
        <v>1025</v>
      </c>
      <c r="D1099" t="s">
        <v>1166</v>
      </c>
      <c r="E1099" s="13">
        <v>6</v>
      </c>
      <c r="F1099" s="13"/>
    </row>
    <row r="1100" spans="1:6" x14ac:dyDescent="0.35">
      <c r="A1100" s="187">
        <v>12736</v>
      </c>
      <c r="B1100" s="187" t="s">
        <v>1685</v>
      </c>
      <c r="C1100" t="s">
        <v>1025</v>
      </c>
      <c r="D1100" t="s">
        <v>1166</v>
      </c>
      <c r="E1100" s="13">
        <v>6</v>
      </c>
      <c r="F1100" s="13"/>
    </row>
    <row r="1101" spans="1:6" x14ac:dyDescent="0.35">
      <c r="A1101" s="187">
        <v>12737</v>
      </c>
      <c r="B1101" s="187" t="s">
        <v>1686</v>
      </c>
      <c r="C1101" t="s">
        <v>1025</v>
      </c>
      <c r="D1101" t="s">
        <v>1166</v>
      </c>
      <c r="E1101" s="13">
        <v>6</v>
      </c>
      <c r="F1101" s="13"/>
    </row>
    <row r="1102" spans="1:6" x14ac:dyDescent="0.35">
      <c r="A1102" s="187">
        <v>12738</v>
      </c>
      <c r="B1102" s="187" t="s">
        <v>1687</v>
      </c>
      <c r="C1102" t="s">
        <v>1025</v>
      </c>
      <c r="D1102" t="s">
        <v>1166</v>
      </c>
      <c r="E1102" s="13">
        <v>6</v>
      </c>
      <c r="F1102" s="13"/>
    </row>
    <row r="1103" spans="1:6" x14ac:dyDescent="0.35">
      <c r="A1103" s="187">
        <v>12740</v>
      </c>
      <c r="B1103" s="187" t="s">
        <v>1688</v>
      </c>
      <c r="C1103" t="s">
        <v>1025</v>
      </c>
      <c r="D1103" t="s">
        <v>1166</v>
      </c>
      <c r="E1103" s="13">
        <v>6</v>
      </c>
      <c r="F1103" s="13"/>
    </row>
    <row r="1104" spans="1:6" x14ac:dyDescent="0.35">
      <c r="A1104" s="187">
        <v>12741</v>
      </c>
      <c r="B1104" s="187" t="s">
        <v>1689</v>
      </c>
      <c r="C1104" t="s">
        <v>1025</v>
      </c>
      <c r="D1104" t="s">
        <v>1166</v>
      </c>
      <c r="E1104" s="13">
        <v>6</v>
      </c>
      <c r="F1104" s="13"/>
    </row>
    <row r="1105" spans="1:6" x14ac:dyDescent="0.35">
      <c r="A1105" s="187">
        <v>12742</v>
      </c>
      <c r="B1105" s="187" t="s">
        <v>1690</v>
      </c>
      <c r="C1105" t="s">
        <v>1025</v>
      </c>
      <c r="D1105" t="s">
        <v>1166</v>
      </c>
      <c r="E1105" s="13">
        <v>6</v>
      </c>
      <c r="F1105" s="13"/>
    </row>
    <row r="1106" spans="1:6" x14ac:dyDescent="0.35">
      <c r="A1106" s="187">
        <v>12743</v>
      </c>
      <c r="B1106" s="187" t="s">
        <v>1691</v>
      </c>
      <c r="C1106" t="s">
        <v>1025</v>
      </c>
      <c r="D1106" t="s">
        <v>1166</v>
      </c>
      <c r="E1106" s="13">
        <v>6</v>
      </c>
      <c r="F1106" s="13"/>
    </row>
    <row r="1107" spans="1:6" x14ac:dyDescent="0.35">
      <c r="A1107" s="187">
        <v>12745</v>
      </c>
      <c r="B1107" s="187" t="s">
        <v>1692</v>
      </c>
      <c r="C1107" t="s">
        <v>1025</v>
      </c>
      <c r="D1107" t="s">
        <v>1166</v>
      </c>
      <c r="E1107" s="13">
        <v>6</v>
      </c>
      <c r="F1107" s="13"/>
    </row>
    <row r="1108" spans="1:6" x14ac:dyDescent="0.35">
      <c r="A1108" s="187">
        <v>12746</v>
      </c>
      <c r="B1108" s="187" t="s">
        <v>1693</v>
      </c>
      <c r="C1108" t="s">
        <v>1025</v>
      </c>
      <c r="D1108" t="s">
        <v>1160</v>
      </c>
      <c r="E1108" s="13">
        <v>5</v>
      </c>
      <c r="F1108" s="13"/>
    </row>
    <row r="1109" spans="1:6" x14ac:dyDescent="0.35">
      <c r="A1109" s="187">
        <v>12747</v>
      </c>
      <c r="B1109" s="187" t="s">
        <v>1694</v>
      </c>
      <c r="C1109" t="s">
        <v>1025</v>
      </c>
      <c r="D1109" t="s">
        <v>1166</v>
      </c>
      <c r="E1109" s="13">
        <v>6</v>
      </c>
      <c r="F1109" s="13"/>
    </row>
    <row r="1110" spans="1:6" x14ac:dyDescent="0.35">
      <c r="A1110" s="187">
        <v>12748</v>
      </c>
      <c r="B1110" s="187" t="s">
        <v>1695</v>
      </c>
      <c r="C1110" t="s">
        <v>1025</v>
      </c>
      <c r="D1110" t="s">
        <v>1166</v>
      </c>
      <c r="E1110" s="13">
        <v>6</v>
      </c>
      <c r="F1110" s="13"/>
    </row>
    <row r="1111" spans="1:6" x14ac:dyDescent="0.35">
      <c r="A1111" s="187">
        <v>12749</v>
      </c>
      <c r="B1111" s="187" t="s">
        <v>1696</v>
      </c>
      <c r="C1111" t="s">
        <v>1025</v>
      </c>
      <c r="D1111" t="s">
        <v>1166</v>
      </c>
      <c r="E1111" s="13">
        <v>6</v>
      </c>
      <c r="F1111" s="13"/>
    </row>
    <row r="1112" spans="1:6" x14ac:dyDescent="0.35">
      <c r="A1112" s="187">
        <v>12750</v>
      </c>
      <c r="B1112" s="187" t="s">
        <v>1697</v>
      </c>
      <c r="C1112" t="s">
        <v>1025</v>
      </c>
      <c r="D1112" t="s">
        <v>1166</v>
      </c>
      <c r="E1112" s="13">
        <v>6</v>
      </c>
      <c r="F1112" s="13"/>
    </row>
    <row r="1113" spans="1:6" x14ac:dyDescent="0.35">
      <c r="A1113" s="187">
        <v>12751</v>
      </c>
      <c r="B1113" s="187" t="s">
        <v>1698</v>
      </c>
      <c r="C1113" t="s">
        <v>1025</v>
      </c>
      <c r="D1113" t="s">
        <v>1166</v>
      </c>
      <c r="E1113" s="13">
        <v>6</v>
      </c>
      <c r="F1113" s="13"/>
    </row>
    <row r="1114" spans="1:6" x14ac:dyDescent="0.35">
      <c r="A1114" s="187">
        <v>12752</v>
      </c>
      <c r="B1114" s="187" t="s">
        <v>1699</v>
      </c>
      <c r="C1114" t="s">
        <v>1025</v>
      </c>
      <c r="D1114" t="s">
        <v>1166</v>
      </c>
      <c r="E1114" s="13">
        <v>6</v>
      </c>
      <c r="F1114" s="13"/>
    </row>
    <row r="1115" spans="1:6" x14ac:dyDescent="0.35">
      <c r="A1115" s="187">
        <v>12754</v>
      </c>
      <c r="B1115" s="187" t="s">
        <v>1700</v>
      </c>
      <c r="C1115" t="s">
        <v>1025</v>
      </c>
      <c r="D1115" t="s">
        <v>1166</v>
      </c>
      <c r="E1115" s="13">
        <v>6</v>
      </c>
      <c r="F1115" s="13"/>
    </row>
    <row r="1116" spans="1:6" x14ac:dyDescent="0.35">
      <c r="A1116" s="187">
        <v>12758</v>
      </c>
      <c r="B1116" s="187" t="s">
        <v>1701</v>
      </c>
      <c r="C1116" t="s">
        <v>1025</v>
      </c>
      <c r="D1116" t="s">
        <v>1166</v>
      </c>
      <c r="E1116" s="13">
        <v>6</v>
      </c>
      <c r="F1116" s="13"/>
    </row>
    <row r="1117" spans="1:6" x14ac:dyDescent="0.35">
      <c r="A1117" s="187">
        <v>12759</v>
      </c>
      <c r="B1117" s="187" t="s">
        <v>1702</v>
      </c>
      <c r="C1117" t="s">
        <v>1025</v>
      </c>
      <c r="D1117" t="s">
        <v>1166</v>
      </c>
      <c r="E1117" s="13">
        <v>6</v>
      </c>
      <c r="F1117" s="13"/>
    </row>
    <row r="1118" spans="1:6" x14ac:dyDescent="0.35">
      <c r="A1118" s="187">
        <v>12760</v>
      </c>
      <c r="B1118" s="187" t="s">
        <v>1703</v>
      </c>
      <c r="C1118" t="s">
        <v>1</v>
      </c>
      <c r="D1118" t="s">
        <v>1163</v>
      </c>
      <c r="E1118" s="13">
        <v>6</v>
      </c>
      <c r="F1118" s="13"/>
    </row>
    <row r="1119" spans="1:6" x14ac:dyDescent="0.35">
      <c r="A1119" s="187">
        <v>12762</v>
      </c>
      <c r="B1119" s="187" t="s">
        <v>1704</v>
      </c>
      <c r="C1119" t="s">
        <v>1025</v>
      </c>
      <c r="D1119" t="s">
        <v>1166</v>
      </c>
      <c r="E1119" s="13">
        <v>6</v>
      </c>
      <c r="F1119" s="13"/>
    </row>
    <row r="1120" spans="1:6" x14ac:dyDescent="0.35">
      <c r="A1120" s="187">
        <v>12763</v>
      </c>
      <c r="B1120" s="187" t="s">
        <v>1705</v>
      </c>
      <c r="C1120" t="s">
        <v>1025</v>
      </c>
      <c r="D1120" t="s">
        <v>1166</v>
      </c>
      <c r="E1120" s="13">
        <v>6</v>
      </c>
      <c r="F1120" s="13"/>
    </row>
    <row r="1121" spans="1:6" x14ac:dyDescent="0.35">
      <c r="A1121" s="187">
        <v>12764</v>
      </c>
      <c r="B1121" s="187" t="s">
        <v>1706</v>
      </c>
      <c r="C1121" t="s">
        <v>1025</v>
      </c>
      <c r="D1121" t="s">
        <v>1166</v>
      </c>
      <c r="E1121" s="13">
        <v>6</v>
      </c>
      <c r="F1121" s="13"/>
    </row>
    <row r="1122" spans="1:6" x14ac:dyDescent="0.35">
      <c r="A1122" s="187">
        <v>12765</v>
      </c>
      <c r="B1122" s="187" t="s">
        <v>1707</v>
      </c>
      <c r="C1122" t="s">
        <v>1025</v>
      </c>
      <c r="D1122" t="s">
        <v>1166</v>
      </c>
      <c r="E1122" s="13">
        <v>6</v>
      </c>
      <c r="F1122" s="13"/>
    </row>
    <row r="1123" spans="1:6" x14ac:dyDescent="0.35">
      <c r="A1123" s="187">
        <v>12766</v>
      </c>
      <c r="B1123" s="187" t="s">
        <v>1708</v>
      </c>
      <c r="C1123" t="s">
        <v>1025</v>
      </c>
      <c r="D1123" t="s">
        <v>1166</v>
      </c>
      <c r="E1123" s="13">
        <v>6</v>
      </c>
      <c r="F1123" s="13"/>
    </row>
    <row r="1124" spans="1:6" x14ac:dyDescent="0.35">
      <c r="A1124" s="187">
        <v>12767</v>
      </c>
      <c r="B1124" s="187" t="s">
        <v>1709</v>
      </c>
      <c r="C1124" t="s">
        <v>1025</v>
      </c>
      <c r="D1124" t="s">
        <v>1166</v>
      </c>
      <c r="E1124" s="13">
        <v>6</v>
      </c>
      <c r="F1124" s="13"/>
    </row>
    <row r="1125" spans="1:6" x14ac:dyDescent="0.35">
      <c r="A1125" s="187">
        <v>12768</v>
      </c>
      <c r="B1125" s="187" t="s">
        <v>1710</v>
      </c>
      <c r="C1125" t="s">
        <v>1025</v>
      </c>
      <c r="D1125" t="s">
        <v>1166</v>
      </c>
      <c r="E1125" s="13">
        <v>6</v>
      </c>
      <c r="F1125" s="13"/>
    </row>
    <row r="1126" spans="1:6" x14ac:dyDescent="0.35">
      <c r="A1126" s="187">
        <v>12769</v>
      </c>
      <c r="B1126" s="187" t="s">
        <v>1711</v>
      </c>
      <c r="C1126" t="s">
        <v>1025</v>
      </c>
      <c r="D1126" t="s">
        <v>1166</v>
      </c>
      <c r="E1126" s="13">
        <v>6</v>
      </c>
      <c r="F1126" s="13"/>
    </row>
    <row r="1127" spans="1:6" x14ac:dyDescent="0.35">
      <c r="A1127" s="187">
        <v>12770</v>
      </c>
      <c r="B1127" s="187" t="s">
        <v>1712</v>
      </c>
      <c r="C1127" t="s">
        <v>1025</v>
      </c>
      <c r="D1127" t="s">
        <v>1166</v>
      </c>
      <c r="E1127" s="13">
        <v>6</v>
      </c>
      <c r="F1127" s="13"/>
    </row>
    <row r="1128" spans="1:6" x14ac:dyDescent="0.35">
      <c r="A1128" s="187">
        <v>12771</v>
      </c>
      <c r="B1128" s="187" t="s">
        <v>1713</v>
      </c>
      <c r="C1128" t="s">
        <v>1025</v>
      </c>
      <c r="D1128" t="s">
        <v>1160</v>
      </c>
      <c r="E1128" s="13">
        <v>5</v>
      </c>
      <c r="F1128" s="13"/>
    </row>
    <row r="1129" spans="1:6" x14ac:dyDescent="0.35">
      <c r="A1129" s="187">
        <v>12775</v>
      </c>
      <c r="B1129" s="187" t="s">
        <v>1714</v>
      </c>
      <c r="C1129" t="s">
        <v>1025</v>
      </c>
      <c r="D1129" t="s">
        <v>1166</v>
      </c>
      <c r="E1129" s="13">
        <v>6</v>
      </c>
      <c r="F1129" s="13"/>
    </row>
    <row r="1130" spans="1:6" x14ac:dyDescent="0.35">
      <c r="A1130" s="187">
        <v>12776</v>
      </c>
      <c r="B1130" s="187" t="s">
        <v>1715</v>
      </c>
      <c r="C1130" t="s">
        <v>1025</v>
      </c>
      <c r="D1130" t="s">
        <v>1166</v>
      </c>
      <c r="E1130" s="13">
        <v>6</v>
      </c>
      <c r="F1130" s="13"/>
    </row>
    <row r="1131" spans="1:6" x14ac:dyDescent="0.35">
      <c r="A1131" s="187">
        <v>12777</v>
      </c>
      <c r="B1131" s="187" t="s">
        <v>1716</v>
      </c>
      <c r="C1131" t="s">
        <v>1025</v>
      </c>
      <c r="D1131" t="s">
        <v>1166</v>
      </c>
      <c r="E1131" s="13">
        <v>6</v>
      </c>
      <c r="F1131" s="13"/>
    </row>
    <row r="1132" spans="1:6" x14ac:dyDescent="0.35">
      <c r="A1132" s="187">
        <v>12778</v>
      </c>
      <c r="B1132" s="187" t="s">
        <v>1717</v>
      </c>
      <c r="C1132" t="s">
        <v>1025</v>
      </c>
      <c r="D1132" t="s">
        <v>1166</v>
      </c>
      <c r="E1132" s="13">
        <v>6</v>
      </c>
      <c r="F1132" s="13"/>
    </row>
    <row r="1133" spans="1:6" x14ac:dyDescent="0.35">
      <c r="A1133" s="187">
        <v>12779</v>
      </c>
      <c r="B1133" s="187" t="s">
        <v>1718</v>
      </c>
      <c r="C1133" t="s">
        <v>1025</v>
      </c>
      <c r="D1133" t="s">
        <v>1166</v>
      </c>
      <c r="E1133" s="13">
        <v>6</v>
      </c>
      <c r="F1133" s="13"/>
    </row>
    <row r="1134" spans="1:6" x14ac:dyDescent="0.35">
      <c r="A1134" s="187">
        <v>12780</v>
      </c>
      <c r="B1134" s="187" t="s">
        <v>1719</v>
      </c>
      <c r="C1134" t="s">
        <v>1025</v>
      </c>
      <c r="D1134" t="s">
        <v>1160</v>
      </c>
      <c r="E1134" s="13">
        <v>5</v>
      </c>
      <c r="F1134" s="13"/>
    </row>
    <row r="1135" spans="1:6" x14ac:dyDescent="0.35">
      <c r="A1135" s="187">
        <v>12781</v>
      </c>
      <c r="B1135" s="187" t="s">
        <v>1720</v>
      </c>
      <c r="C1135" t="s">
        <v>1025</v>
      </c>
      <c r="D1135" t="s">
        <v>1166</v>
      </c>
      <c r="E1135" s="13">
        <v>6</v>
      </c>
      <c r="F1135" s="13"/>
    </row>
    <row r="1136" spans="1:6" x14ac:dyDescent="0.35">
      <c r="A1136" s="187">
        <v>12783</v>
      </c>
      <c r="B1136" s="187" t="s">
        <v>1721</v>
      </c>
      <c r="C1136" t="s">
        <v>1025</v>
      </c>
      <c r="D1136" t="s">
        <v>1166</v>
      </c>
      <c r="E1136" s="13">
        <v>6</v>
      </c>
      <c r="F1136" s="13"/>
    </row>
    <row r="1137" spans="1:6" x14ac:dyDescent="0.35">
      <c r="A1137" s="187">
        <v>12784</v>
      </c>
      <c r="B1137" s="187" t="s">
        <v>1722</v>
      </c>
      <c r="C1137" t="s">
        <v>1025</v>
      </c>
      <c r="D1137" t="s">
        <v>1166</v>
      </c>
      <c r="E1137" s="13">
        <v>6</v>
      </c>
      <c r="F1137" s="13"/>
    </row>
    <row r="1138" spans="1:6" x14ac:dyDescent="0.35">
      <c r="A1138" s="187">
        <v>12785</v>
      </c>
      <c r="B1138" s="187" t="s">
        <v>1723</v>
      </c>
      <c r="C1138" t="s">
        <v>1025</v>
      </c>
      <c r="D1138" t="s">
        <v>1160</v>
      </c>
      <c r="E1138" s="13">
        <v>5</v>
      </c>
      <c r="F1138" s="13"/>
    </row>
    <row r="1139" spans="1:6" x14ac:dyDescent="0.35">
      <c r="A1139" s="187">
        <v>12786</v>
      </c>
      <c r="B1139" s="187" t="s">
        <v>1724</v>
      </c>
      <c r="C1139" t="s">
        <v>1025</v>
      </c>
      <c r="D1139" t="s">
        <v>1166</v>
      </c>
      <c r="E1139" s="13">
        <v>6</v>
      </c>
      <c r="F1139" s="13"/>
    </row>
    <row r="1140" spans="1:6" x14ac:dyDescent="0.35">
      <c r="A1140" s="187">
        <v>12787</v>
      </c>
      <c r="B1140" s="187" t="s">
        <v>1725</v>
      </c>
      <c r="C1140" t="s">
        <v>1025</v>
      </c>
      <c r="D1140" t="s">
        <v>1166</v>
      </c>
      <c r="E1140" s="13">
        <v>6</v>
      </c>
      <c r="F1140" s="13"/>
    </row>
    <row r="1141" spans="1:6" x14ac:dyDescent="0.35">
      <c r="A1141" s="187">
        <v>12788</v>
      </c>
      <c r="B1141" s="187" t="s">
        <v>1726</v>
      </c>
      <c r="C1141" t="s">
        <v>1025</v>
      </c>
      <c r="D1141" t="s">
        <v>1166</v>
      </c>
      <c r="E1141" s="13">
        <v>6</v>
      </c>
      <c r="F1141" s="13"/>
    </row>
    <row r="1142" spans="1:6" x14ac:dyDescent="0.35">
      <c r="A1142" s="187">
        <v>12789</v>
      </c>
      <c r="B1142" s="187" t="s">
        <v>1727</v>
      </c>
      <c r="C1142" t="s">
        <v>1025</v>
      </c>
      <c r="D1142" t="s">
        <v>1166</v>
      </c>
      <c r="E1142" s="13">
        <v>6</v>
      </c>
      <c r="F1142" s="13"/>
    </row>
    <row r="1143" spans="1:6" x14ac:dyDescent="0.35">
      <c r="A1143" s="187">
        <v>12790</v>
      </c>
      <c r="B1143" s="187" t="s">
        <v>1728</v>
      </c>
      <c r="C1143" t="s">
        <v>1025</v>
      </c>
      <c r="D1143" t="s">
        <v>1166</v>
      </c>
      <c r="E1143" s="13">
        <v>6</v>
      </c>
      <c r="F1143" s="13"/>
    </row>
    <row r="1144" spans="1:6" x14ac:dyDescent="0.35">
      <c r="A1144" s="187">
        <v>12791</v>
      </c>
      <c r="B1144" s="187" t="s">
        <v>1729</v>
      </c>
      <c r="C1144" t="s">
        <v>1025</v>
      </c>
      <c r="D1144" t="s">
        <v>1166</v>
      </c>
      <c r="E1144" s="13">
        <v>6</v>
      </c>
      <c r="F1144" s="13"/>
    </row>
    <row r="1145" spans="1:6" x14ac:dyDescent="0.35">
      <c r="A1145" s="187">
        <v>12792</v>
      </c>
      <c r="B1145" s="187" t="s">
        <v>1730</v>
      </c>
      <c r="C1145" t="s">
        <v>1025</v>
      </c>
      <c r="D1145" t="s">
        <v>1166</v>
      </c>
      <c r="E1145" s="13">
        <v>6</v>
      </c>
      <c r="F1145" s="13"/>
    </row>
    <row r="1146" spans="1:6" x14ac:dyDescent="0.35">
      <c r="A1146" s="187">
        <v>12801</v>
      </c>
      <c r="B1146" s="187" t="s">
        <v>904</v>
      </c>
      <c r="C1146" t="s">
        <v>0</v>
      </c>
      <c r="D1146" t="s">
        <v>1142</v>
      </c>
      <c r="E1146" s="13">
        <v>6</v>
      </c>
      <c r="F1146" s="13"/>
    </row>
    <row r="1147" spans="1:6" x14ac:dyDescent="0.35">
      <c r="A1147" s="187">
        <v>12803</v>
      </c>
      <c r="B1147" s="187" t="s">
        <v>821</v>
      </c>
      <c r="C1147" t="s">
        <v>0</v>
      </c>
      <c r="D1147" t="s">
        <v>1138</v>
      </c>
      <c r="E1147" s="13">
        <v>5</v>
      </c>
      <c r="F1147" s="13"/>
    </row>
    <row r="1148" spans="1:6" x14ac:dyDescent="0.35">
      <c r="A1148" s="187">
        <v>12804</v>
      </c>
      <c r="B1148" s="187" t="s">
        <v>905</v>
      </c>
      <c r="C1148" t="s">
        <v>0</v>
      </c>
      <c r="D1148" t="s">
        <v>1142</v>
      </c>
      <c r="E1148" s="13">
        <v>6</v>
      </c>
      <c r="F1148" s="13"/>
    </row>
    <row r="1149" spans="1:6" x14ac:dyDescent="0.35">
      <c r="A1149" s="187">
        <v>12808</v>
      </c>
      <c r="B1149" s="187" t="s">
        <v>906</v>
      </c>
      <c r="C1149" t="s">
        <v>0</v>
      </c>
      <c r="D1149" t="s">
        <v>1142</v>
      </c>
      <c r="E1149" s="13">
        <v>6</v>
      </c>
      <c r="F1149" s="13"/>
    </row>
    <row r="1150" spans="1:6" x14ac:dyDescent="0.35">
      <c r="A1150" s="187">
        <v>12809</v>
      </c>
      <c r="B1150" s="187" t="s">
        <v>927</v>
      </c>
      <c r="C1150" t="s">
        <v>0</v>
      </c>
      <c r="D1150" t="s">
        <v>1139</v>
      </c>
      <c r="E1150" s="13">
        <v>5</v>
      </c>
      <c r="F1150" s="13"/>
    </row>
    <row r="1151" spans="1:6" x14ac:dyDescent="0.35">
      <c r="A1151" s="187">
        <v>12810</v>
      </c>
      <c r="B1151" s="187" t="s">
        <v>907</v>
      </c>
      <c r="C1151" t="s">
        <v>0</v>
      </c>
      <c r="D1151" t="s">
        <v>1142</v>
      </c>
      <c r="E1151" s="13">
        <v>6</v>
      </c>
      <c r="F1151" s="13"/>
    </row>
    <row r="1152" spans="1:6" x14ac:dyDescent="0.35">
      <c r="A1152" s="187">
        <v>12811</v>
      </c>
      <c r="B1152" s="187" t="s">
        <v>908</v>
      </c>
      <c r="C1152" t="s">
        <v>0</v>
      </c>
      <c r="D1152" t="s">
        <v>1142</v>
      </c>
      <c r="E1152" s="13">
        <v>6</v>
      </c>
      <c r="F1152" s="13"/>
    </row>
    <row r="1153" spans="1:6" x14ac:dyDescent="0.35">
      <c r="A1153" s="187">
        <v>12812</v>
      </c>
      <c r="B1153" s="187" t="s">
        <v>436</v>
      </c>
      <c r="C1153" t="s">
        <v>3</v>
      </c>
      <c r="D1153" t="s">
        <v>555</v>
      </c>
      <c r="E1153" s="13">
        <v>6</v>
      </c>
      <c r="F1153" s="13"/>
    </row>
    <row r="1154" spans="1:6" x14ac:dyDescent="0.35">
      <c r="A1154" s="187">
        <v>12814</v>
      </c>
      <c r="B1154" s="187" t="s">
        <v>909</v>
      </c>
      <c r="C1154" t="s">
        <v>0</v>
      </c>
      <c r="D1154" t="s">
        <v>1142</v>
      </c>
      <c r="E1154" s="13">
        <v>6</v>
      </c>
      <c r="F1154" s="13"/>
    </row>
    <row r="1155" spans="1:6" x14ac:dyDescent="0.35">
      <c r="A1155" s="187">
        <v>12815</v>
      </c>
      <c r="B1155" s="187" t="s">
        <v>910</v>
      </c>
      <c r="C1155" t="s">
        <v>0</v>
      </c>
      <c r="D1155" t="s">
        <v>1142</v>
      </c>
      <c r="E1155" s="13">
        <v>6</v>
      </c>
      <c r="F1155" s="13"/>
    </row>
    <row r="1156" spans="1:6" x14ac:dyDescent="0.35">
      <c r="A1156" s="187">
        <v>12816</v>
      </c>
      <c r="B1156" s="187" t="s">
        <v>928</v>
      </c>
      <c r="C1156" t="s">
        <v>0</v>
      </c>
      <c r="D1156" t="s">
        <v>1139</v>
      </c>
      <c r="E1156" s="13">
        <v>5</v>
      </c>
      <c r="F1156" s="13"/>
    </row>
    <row r="1157" spans="1:6" x14ac:dyDescent="0.35">
      <c r="A1157" s="187">
        <v>12817</v>
      </c>
      <c r="B1157" s="187" t="s">
        <v>911</v>
      </c>
      <c r="C1157" t="s">
        <v>0</v>
      </c>
      <c r="D1157" t="s">
        <v>1142</v>
      </c>
      <c r="E1157" s="13">
        <v>6</v>
      </c>
      <c r="F1157" s="13"/>
    </row>
    <row r="1158" spans="1:6" x14ac:dyDescent="0.35">
      <c r="A1158" s="187">
        <v>12819</v>
      </c>
      <c r="B1158" s="187" t="s">
        <v>929</v>
      </c>
      <c r="C1158" t="s">
        <v>0</v>
      </c>
      <c r="D1158" t="s">
        <v>1139</v>
      </c>
      <c r="E1158" s="13">
        <v>5</v>
      </c>
      <c r="F1158" s="13"/>
    </row>
    <row r="1159" spans="1:6" x14ac:dyDescent="0.35">
      <c r="A1159" s="187">
        <v>12820</v>
      </c>
      <c r="B1159" s="187" t="s">
        <v>912</v>
      </c>
      <c r="C1159" t="s">
        <v>0</v>
      </c>
      <c r="D1159" t="s">
        <v>1142</v>
      </c>
      <c r="E1159" s="13">
        <v>6</v>
      </c>
      <c r="F1159" s="13"/>
    </row>
    <row r="1160" spans="1:6" x14ac:dyDescent="0.35">
      <c r="A1160" s="187">
        <v>12821</v>
      </c>
      <c r="B1160" s="187" t="s">
        <v>930</v>
      </c>
      <c r="C1160" t="s">
        <v>0</v>
      </c>
      <c r="D1160" t="s">
        <v>1139</v>
      </c>
      <c r="E1160" s="13">
        <v>5</v>
      </c>
      <c r="F1160" s="13"/>
    </row>
    <row r="1161" spans="1:6" x14ac:dyDescent="0.35">
      <c r="A1161" s="187">
        <v>12822</v>
      </c>
      <c r="B1161" s="187" t="s">
        <v>822</v>
      </c>
      <c r="C1161" t="s">
        <v>0</v>
      </c>
      <c r="D1161" t="s">
        <v>1138</v>
      </c>
      <c r="E1161" s="13">
        <v>5</v>
      </c>
      <c r="F1161" s="13"/>
    </row>
    <row r="1162" spans="1:6" x14ac:dyDescent="0.35">
      <c r="A1162" s="187">
        <v>12823</v>
      </c>
      <c r="B1162" s="187" t="s">
        <v>931</v>
      </c>
      <c r="C1162" t="s">
        <v>0</v>
      </c>
      <c r="D1162" t="s">
        <v>1139</v>
      </c>
      <c r="E1162" s="13">
        <v>5</v>
      </c>
      <c r="F1162" s="13"/>
    </row>
    <row r="1163" spans="1:6" x14ac:dyDescent="0.35">
      <c r="A1163" s="187">
        <v>12824</v>
      </c>
      <c r="B1163" s="187" t="s">
        <v>913</v>
      </c>
      <c r="C1163" t="s">
        <v>0</v>
      </c>
      <c r="D1163" t="s">
        <v>1142</v>
      </c>
      <c r="E1163" s="13">
        <v>6</v>
      </c>
      <c r="F1163" s="13"/>
    </row>
    <row r="1164" spans="1:6" x14ac:dyDescent="0.35">
      <c r="A1164" s="187">
        <v>12827</v>
      </c>
      <c r="B1164" s="187" t="s">
        <v>932</v>
      </c>
      <c r="C1164" t="s">
        <v>0</v>
      </c>
      <c r="D1164" t="s">
        <v>1139</v>
      </c>
      <c r="E1164" s="13">
        <v>5</v>
      </c>
      <c r="F1164" s="13"/>
    </row>
    <row r="1165" spans="1:6" x14ac:dyDescent="0.35">
      <c r="A1165" s="187">
        <v>12828</v>
      </c>
      <c r="B1165" s="187" t="s">
        <v>933</v>
      </c>
      <c r="C1165" t="s">
        <v>0</v>
      </c>
      <c r="D1165" t="s">
        <v>1139</v>
      </c>
      <c r="E1165" s="13">
        <v>5</v>
      </c>
      <c r="F1165" s="13"/>
    </row>
    <row r="1166" spans="1:6" x14ac:dyDescent="0.35">
      <c r="A1166" s="187">
        <v>12831</v>
      </c>
      <c r="B1166" s="187" t="s">
        <v>823</v>
      </c>
      <c r="C1166" t="s">
        <v>0</v>
      </c>
      <c r="D1166" t="s">
        <v>1138</v>
      </c>
      <c r="E1166" s="13">
        <v>5</v>
      </c>
      <c r="F1166" s="13"/>
    </row>
    <row r="1167" spans="1:6" x14ac:dyDescent="0.35">
      <c r="A1167" s="187">
        <v>12832</v>
      </c>
      <c r="B1167" s="187" t="s">
        <v>934</v>
      </c>
      <c r="C1167" t="s">
        <v>0</v>
      </c>
      <c r="D1167" t="s">
        <v>1139</v>
      </c>
      <c r="E1167" s="13">
        <v>5</v>
      </c>
      <c r="F1167" s="13"/>
    </row>
    <row r="1168" spans="1:6" x14ac:dyDescent="0.35">
      <c r="A1168" s="187">
        <v>12833</v>
      </c>
      <c r="B1168" s="187" t="s">
        <v>824</v>
      </c>
      <c r="C1168" t="s">
        <v>0</v>
      </c>
      <c r="D1168" t="s">
        <v>1138</v>
      </c>
      <c r="E1168" s="13">
        <v>5</v>
      </c>
      <c r="F1168" s="13"/>
    </row>
    <row r="1169" spans="1:6" x14ac:dyDescent="0.35">
      <c r="A1169" s="187">
        <v>12834</v>
      </c>
      <c r="B1169" s="187" t="s">
        <v>935</v>
      </c>
      <c r="C1169" t="s">
        <v>0</v>
      </c>
      <c r="D1169" t="s">
        <v>1139</v>
      </c>
      <c r="E1169" s="13">
        <v>5</v>
      </c>
      <c r="F1169" s="13"/>
    </row>
    <row r="1170" spans="1:6" x14ac:dyDescent="0.35">
      <c r="A1170" s="187">
        <v>12835</v>
      </c>
      <c r="B1170" s="187" t="s">
        <v>825</v>
      </c>
      <c r="C1170" t="s">
        <v>0</v>
      </c>
      <c r="D1170" t="s">
        <v>1138</v>
      </c>
      <c r="E1170" s="13">
        <v>5</v>
      </c>
      <c r="F1170" s="13"/>
    </row>
    <row r="1171" spans="1:6" x14ac:dyDescent="0.35">
      <c r="A1171" s="187">
        <v>12836</v>
      </c>
      <c r="B1171" s="187" t="s">
        <v>914</v>
      </c>
      <c r="C1171" t="s">
        <v>0</v>
      </c>
      <c r="D1171" t="s">
        <v>1142</v>
      </c>
      <c r="E1171" s="13">
        <v>6</v>
      </c>
      <c r="F1171" s="13"/>
    </row>
    <row r="1172" spans="1:6" x14ac:dyDescent="0.35">
      <c r="A1172" s="187">
        <v>12837</v>
      </c>
      <c r="B1172" s="187" t="s">
        <v>936</v>
      </c>
      <c r="C1172" t="s">
        <v>0</v>
      </c>
      <c r="D1172" t="s">
        <v>1139</v>
      </c>
      <c r="E1172" s="13">
        <v>5</v>
      </c>
      <c r="F1172" s="13"/>
    </row>
    <row r="1173" spans="1:6" x14ac:dyDescent="0.35">
      <c r="A1173" s="187">
        <v>12838</v>
      </c>
      <c r="B1173" s="187" t="s">
        <v>937</v>
      </c>
      <c r="C1173" t="s">
        <v>0</v>
      </c>
      <c r="D1173" t="s">
        <v>1139</v>
      </c>
      <c r="E1173" s="13">
        <v>5</v>
      </c>
      <c r="F1173" s="13"/>
    </row>
    <row r="1174" spans="1:6" x14ac:dyDescent="0.35">
      <c r="A1174" s="187">
        <v>12839</v>
      </c>
      <c r="B1174" s="187" t="s">
        <v>938</v>
      </c>
      <c r="C1174" t="s">
        <v>0</v>
      </c>
      <c r="D1174" t="s">
        <v>1139</v>
      </c>
      <c r="E1174" s="13">
        <v>5</v>
      </c>
      <c r="F1174" s="13"/>
    </row>
    <row r="1175" spans="1:6" x14ac:dyDescent="0.35">
      <c r="A1175" s="187">
        <v>12841</v>
      </c>
      <c r="B1175" s="187" t="s">
        <v>939</v>
      </c>
      <c r="C1175" t="s">
        <v>0</v>
      </c>
      <c r="D1175" t="s">
        <v>1139</v>
      </c>
      <c r="E1175" s="13">
        <v>5</v>
      </c>
      <c r="F1175" s="13"/>
    </row>
    <row r="1176" spans="1:6" x14ac:dyDescent="0.35">
      <c r="A1176" s="187">
        <v>12842</v>
      </c>
      <c r="B1176" s="187" t="s">
        <v>437</v>
      </c>
      <c r="C1176" t="s">
        <v>3</v>
      </c>
      <c r="D1176" t="s">
        <v>555</v>
      </c>
      <c r="E1176" s="13">
        <v>6</v>
      </c>
      <c r="F1176" s="13"/>
    </row>
    <row r="1177" spans="1:6" x14ac:dyDescent="0.35">
      <c r="A1177" s="187">
        <v>12843</v>
      </c>
      <c r="B1177" s="187" t="s">
        <v>915</v>
      </c>
      <c r="C1177" t="s">
        <v>0</v>
      </c>
      <c r="D1177" t="s">
        <v>1142</v>
      </c>
      <c r="E1177" s="13">
        <v>6</v>
      </c>
      <c r="F1177" s="13"/>
    </row>
    <row r="1178" spans="1:6" x14ac:dyDescent="0.35">
      <c r="A1178" s="187">
        <v>12844</v>
      </c>
      <c r="B1178" s="187" t="s">
        <v>940</v>
      </c>
      <c r="C1178" t="s">
        <v>0</v>
      </c>
      <c r="D1178" t="s">
        <v>1139</v>
      </c>
      <c r="E1178" s="13">
        <v>5</v>
      </c>
      <c r="F1178" s="13"/>
    </row>
    <row r="1179" spans="1:6" x14ac:dyDescent="0.35">
      <c r="A1179" s="187">
        <v>12845</v>
      </c>
      <c r="B1179" s="187" t="s">
        <v>916</v>
      </c>
      <c r="C1179" t="s">
        <v>0</v>
      </c>
      <c r="D1179" t="s">
        <v>1142</v>
      </c>
      <c r="E1179" s="13">
        <v>6</v>
      </c>
      <c r="F1179" s="13"/>
    </row>
    <row r="1180" spans="1:6" x14ac:dyDescent="0.35">
      <c r="A1180" s="187">
        <v>12846</v>
      </c>
      <c r="B1180" s="187" t="s">
        <v>917</v>
      </c>
      <c r="C1180" t="s">
        <v>0</v>
      </c>
      <c r="D1180" t="s">
        <v>1142</v>
      </c>
      <c r="E1180" s="13">
        <v>6</v>
      </c>
      <c r="F1180" s="13"/>
    </row>
    <row r="1181" spans="1:6" x14ac:dyDescent="0.35">
      <c r="A1181" s="187">
        <v>12847</v>
      </c>
      <c r="B1181" s="187" t="s">
        <v>438</v>
      </c>
      <c r="C1181" t="s">
        <v>3</v>
      </c>
      <c r="D1181" t="s">
        <v>555</v>
      </c>
      <c r="E1181" s="13">
        <v>6</v>
      </c>
      <c r="F1181" s="13"/>
    </row>
    <row r="1182" spans="1:6" x14ac:dyDescent="0.35">
      <c r="A1182" s="187">
        <v>12848</v>
      </c>
      <c r="B1182" s="187" t="s">
        <v>941</v>
      </c>
      <c r="C1182" t="s">
        <v>0</v>
      </c>
      <c r="D1182" t="s">
        <v>1139</v>
      </c>
      <c r="E1182" s="13">
        <v>5</v>
      </c>
      <c r="F1182" s="13"/>
    </row>
    <row r="1183" spans="1:6" x14ac:dyDescent="0.35">
      <c r="A1183" s="187">
        <v>12849</v>
      </c>
      <c r="B1183" s="187" t="s">
        <v>942</v>
      </c>
      <c r="C1183" t="s">
        <v>0</v>
      </c>
      <c r="D1183" t="s">
        <v>1139</v>
      </c>
      <c r="E1183" s="13">
        <v>5</v>
      </c>
      <c r="F1183" s="13"/>
    </row>
    <row r="1184" spans="1:6" x14ac:dyDescent="0.35">
      <c r="A1184" s="187">
        <v>12850</v>
      </c>
      <c r="B1184" s="187" t="s">
        <v>826</v>
      </c>
      <c r="C1184" t="s">
        <v>0</v>
      </c>
      <c r="D1184" t="s">
        <v>1138</v>
      </c>
      <c r="E1184" s="13">
        <v>5</v>
      </c>
      <c r="F1184" s="13"/>
    </row>
    <row r="1185" spans="1:6" x14ac:dyDescent="0.35">
      <c r="A1185" s="187">
        <v>12851</v>
      </c>
      <c r="B1185" s="187" t="s">
        <v>360</v>
      </c>
      <c r="C1185" t="s">
        <v>3</v>
      </c>
      <c r="D1185" t="s">
        <v>371</v>
      </c>
      <c r="E1185" s="13">
        <v>6</v>
      </c>
      <c r="F1185" s="13"/>
    </row>
    <row r="1186" spans="1:6" x14ac:dyDescent="0.35">
      <c r="A1186" s="187">
        <v>12852</v>
      </c>
      <c r="B1186" s="187" t="s">
        <v>361</v>
      </c>
      <c r="C1186" t="s">
        <v>3</v>
      </c>
      <c r="D1186" t="s">
        <v>371</v>
      </c>
      <c r="E1186" s="13">
        <v>6</v>
      </c>
      <c r="F1186" s="13"/>
    </row>
    <row r="1187" spans="1:6" x14ac:dyDescent="0.35">
      <c r="A1187" s="187">
        <v>12853</v>
      </c>
      <c r="B1187" s="187" t="s">
        <v>918</v>
      </c>
      <c r="C1187" t="s">
        <v>0</v>
      </c>
      <c r="D1187" t="s">
        <v>1142</v>
      </c>
      <c r="E1187" s="13">
        <v>6</v>
      </c>
      <c r="F1187" s="13"/>
    </row>
    <row r="1188" spans="1:6" x14ac:dyDescent="0.35">
      <c r="A1188" s="187">
        <v>12854</v>
      </c>
      <c r="B1188" s="187" t="s">
        <v>943</v>
      </c>
      <c r="C1188" t="s">
        <v>0</v>
      </c>
      <c r="D1188" t="s">
        <v>1139</v>
      </c>
      <c r="E1188" s="13">
        <v>5</v>
      </c>
      <c r="F1188" s="13"/>
    </row>
    <row r="1189" spans="1:6" x14ac:dyDescent="0.35">
      <c r="A1189" s="187">
        <v>12855</v>
      </c>
      <c r="B1189" s="187" t="s">
        <v>362</v>
      </c>
      <c r="C1189" t="s">
        <v>3</v>
      </c>
      <c r="D1189" t="s">
        <v>371</v>
      </c>
      <c r="E1189" s="13">
        <v>6</v>
      </c>
      <c r="F1189" s="13"/>
    </row>
    <row r="1190" spans="1:6" x14ac:dyDescent="0.35">
      <c r="A1190" s="187">
        <v>12856</v>
      </c>
      <c r="B1190" s="187" t="s">
        <v>919</v>
      </c>
      <c r="C1190" t="s">
        <v>0</v>
      </c>
      <c r="D1190" t="s">
        <v>1142</v>
      </c>
      <c r="E1190" s="13">
        <v>6</v>
      </c>
      <c r="F1190" s="13"/>
    </row>
    <row r="1191" spans="1:6" x14ac:dyDescent="0.35">
      <c r="A1191" s="187">
        <v>12857</v>
      </c>
      <c r="B1191" s="187" t="s">
        <v>363</v>
      </c>
      <c r="C1191" t="s">
        <v>3</v>
      </c>
      <c r="D1191" t="s">
        <v>371</v>
      </c>
      <c r="E1191" s="13">
        <v>6</v>
      </c>
      <c r="F1191" s="13"/>
    </row>
    <row r="1192" spans="1:6" x14ac:dyDescent="0.35">
      <c r="A1192" s="187">
        <v>12858</v>
      </c>
      <c r="B1192" s="187" t="s">
        <v>364</v>
      </c>
      <c r="C1192" t="s">
        <v>3</v>
      </c>
      <c r="D1192" t="s">
        <v>371</v>
      </c>
      <c r="E1192" s="13">
        <v>6</v>
      </c>
      <c r="F1192" s="13"/>
    </row>
    <row r="1193" spans="1:6" x14ac:dyDescent="0.35">
      <c r="A1193" s="187">
        <v>12859</v>
      </c>
      <c r="B1193" s="187" t="s">
        <v>827</v>
      </c>
      <c r="C1193" t="s">
        <v>0</v>
      </c>
      <c r="D1193" t="s">
        <v>1138</v>
      </c>
      <c r="E1193" s="13">
        <v>5</v>
      </c>
      <c r="F1193" s="13"/>
    </row>
    <row r="1194" spans="1:6" x14ac:dyDescent="0.35">
      <c r="A1194" s="187">
        <v>12860</v>
      </c>
      <c r="B1194" s="187" t="s">
        <v>920</v>
      </c>
      <c r="C1194" t="s">
        <v>0</v>
      </c>
      <c r="D1194" t="s">
        <v>1142</v>
      </c>
      <c r="E1194" s="13">
        <v>6</v>
      </c>
      <c r="F1194" s="13"/>
    </row>
    <row r="1195" spans="1:6" x14ac:dyDescent="0.35">
      <c r="A1195" s="187">
        <v>12861</v>
      </c>
      <c r="B1195" s="187" t="s">
        <v>944</v>
      </c>
      <c r="C1195" t="s">
        <v>0</v>
      </c>
      <c r="D1195" t="s">
        <v>1139</v>
      </c>
      <c r="E1195" s="13">
        <v>5</v>
      </c>
      <c r="F1195" s="13"/>
    </row>
    <row r="1196" spans="1:6" x14ac:dyDescent="0.35">
      <c r="A1196" s="187">
        <v>12862</v>
      </c>
      <c r="B1196" s="187" t="s">
        <v>921</v>
      </c>
      <c r="C1196" t="s">
        <v>0</v>
      </c>
      <c r="D1196" t="s">
        <v>1142</v>
      </c>
      <c r="E1196" s="13">
        <v>6</v>
      </c>
      <c r="F1196" s="13"/>
    </row>
    <row r="1197" spans="1:6" x14ac:dyDescent="0.35">
      <c r="A1197" s="187">
        <v>12863</v>
      </c>
      <c r="B1197" s="187" t="s">
        <v>828</v>
      </c>
      <c r="C1197" t="s">
        <v>0</v>
      </c>
      <c r="D1197" t="s">
        <v>1138</v>
      </c>
      <c r="E1197" s="13">
        <v>5</v>
      </c>
      <c r="F1197" s="13"/>
    </row>
    <row r="1198" spans="1:6" x14ac:dyDescent="0.35">
      <c r="A1198" s="187">
        <v>12864</v>
      </c>
      <c r="B1198" s="187" t="s">
        <v>439</v>
      </c>
      <c r="C1198" t="s">
        <v>3</v>
      </c>
      <c r="D1198" t="s">
        <v>555</v>
      </c>
      <c r="E1198" s="13">
        <v>6</v>
      </c>
      <c r="F1198" s="13"/>
    </row>
    <row r="1199" spans="1:6" x14ac:dyDescent="0.35">
      <c r="A1199" s="187">
        <v>12865</v>
      </c>
      <c r="B1199" s="187" t="s">
        <v>945</v>
      </c>
      <c r="C1199" t="s">
        <v>0</v>
      </c>
      <c r="D1199" t="s">
        <v>1139</v>
      </c>
      <c r="E1199" s="13">
        <v>5</v>
      </c>
      <c r="F1199" s="13"/>
    </row>
    <row r="1200" spans="1:6" x14ac:dyDescent="0.35">
      <c r="A1200" s="187">
        <v>12866</v>
      </c>
      <c r="B1200" s="187" t="s">
        <v>829</v>
      </c>
      <c r="C1200" t="s">
        <v>0</v>
      </c>
      <c r="D1200" t="s">
        <v>1138</v>
      </c>
      <c r="E1200" s="13">
        <v>5</v>
      </c>
      <c r="F1200" s="13"/>
    </row>
    <row r="1201" spans="1:6" x14ac:dyDescent="0.35">
      <c r="A1201" s="187">
        <v>12870</v>
      </c>
      <c r="B1201" s="187" t="s">
        <v>365</v>
      </c>
      <c r="C1201" t="s">
        <v>3</v>
      </c>
      <c r="D1201" t="s">
        <v>371</v>
      </c>
      <c r="E1201" s="13">
        <v>6</v>
      </c>
      <c r="F1201" s="13"/>
    </row>
    <row r="1202" spans="1:6" x14ac:dyDescent="0.35">
      <c r="A1202" s="187">
        <v>12871</v>
      </c>
      <c r="B1202" s="187" t="s">
        <v>830</v>
      </c>
      <c r="C1202" t="s">
        <v>0</v>
      </c>
      <c r="D1202" t="s">
        <v>1138</v>
      </c>
      <c r="E1202" s="13">
        <v>5</v>
      </c>
      <c r="F1202" s="13"/>
    </row>
    <row r="1203" spans="1:6" x14ac:dyDescent="0.35">
      <c r="A1203" s="187">
        <v>12872</v>
      </c>
      <c r="B1203" s="187" t="s">
        <v>366</v>
      </c>
      <c r="C1203" t="s">
        <v>3</v>
      </c>
      <c r="D1203" t="s">
        <v>371</v>
      </c>
      <c r="E1203" s="13">
        <v>6</v>
      </c>
      <c r="F1203" s="13"/>
    </row>
    <row r="1204" spans="1:6" x14ac:dyDescent="0.35">
      <c r="A1204" s="187">
        <v>12873</v>
      </c>
      <c r="B1204" s="187" t="s">
        <v>946</v>
      </c>
      <c r="C1204" t="s">
        <v>0</v>
      </c>
      <c r="D1204" t="s">
        <v>1139</v>
      </c>
      <c r="E1204" s="13">
        <v>5</v>
      </c>
      <c r="F1204" s="13"/>
    </row>
    <row r="1205" spans="1:6" x14ac:dyDescent="0.35">
      <c r="A1205" s="187">
        <v>12874</v>
      </c>
      <c r="B1205" s="187" t="s">
        <v>922</v>
      </c>
      <c r="C1205" t="s">
        <v>0</v>
      </c>
      <c r="D1205" t="s">
        <v>1142</v>
      </c>
      <c r="E1205" s="13">
        <v>6</v>
      </c>
      <c r="F1205" s="13"/>
    </row>
    <row r="1206" spans="1:6" x14ac:dyDescent="0.35">
      <c r="A1206" s="187">
        <v>12878</v>
      </c>
      <c r="B1206" s="187" t="s">
        <v>923</v>
      </c>
      <c r="C1206" t="s">
        <v>0</v>
      </c>
      <c r="D1206" t="s">
        <v>1142</v>
      </c>
      <c r="E1206" s="13">
        <v>6</v>
      </c>
      <c r="F1206" s="13"/>
    </row>
    <row r="1207" spans="1:6" x14ac:dyDescent="0.35">
      <c r="A1207" s="187">
        <v>12879</v>
      </c>
      <c r="B1207" s="187" t="s">
        <v>361</v>
      </c>
      <c r="C1207" t="s">
        <v>3</v>
      </c>
      <c r="D1207" t="s">
        <v>371</v>
      </c>
      <c r="E1207" s="13">
        <v>6</v>
      </c>
      <c r="F1207" s="13"/>
    </row>
    <row r="1208" spans="1:6" x14ac:dyDescent="0.35">
      <c r="A1208" s="187">
        <v>12883</v>
      </c>
      <c r="B1208" s="187" t="s">
        <v>367</v>
      </c>
      <c r="C1208" t="s">
        <v>3</v>
      </c>
      <c r="D1208" t="s">
        <v>371</v>
      </c>
      <c r="E1208" s="13">
        <v>6</v>
      </c>
      <c r="F1208" s="13"/>
    </row>
    <row r="1209" spans="1:6" x14ac:dyDescent="0.35">
      <c r="A1209" s="187">
        <v>12884</v>
      </c>
      <c r="B1209" s="187" t="s">
        <v>831</v>
      </c>
      <c r="C1209" t="s">
        <v>0</v>
      </c>
      <c r="D1209" t="s">
        <v>1138</v>
      </c>
      <c r="E1209" s="13">
        <v>5</v>
      </c>
      <c r="F1209" s="13"/>
    </row>
    <row r="1210" spans="1:6" x14ac:dyDescent="0.35">
      <c r="A1210" s="187">
        <v>12885</v>
      </c>
      <c r="B1210" s="187" t="s">
        <v>924</v>
      </c>
      <c r="C1210" t="s">
        <v>0</v>
      </c>
      <c r="D1210" t="s">
        <v>1142</v>
      </c>
      <c r="E1210" s="13">
        <v>6</v>
      </c>
      <c r="F1210" s="13"/>
    </row>
    <row r="1211" spans="1:6" x14ac:dyDescent="0.35">
      <c r="A1211" s="187">
        <v>12886</v>
      </c>
      <c r="B1211" s="187" t="s">
        <v>925</v>
      </c>
      <c r="C1211" t="s">
        <v>0</v>
      </c>
      <c r="D1211" t="s">
        <v>1142</v>
      </c>
      <c r="E1211" s="13">
        <v>6</v>
      </c>
      <c r="F1211" s="13"/>
    </row>
    <row r="1212" spans="1:6" x14ac:dyDescent="0.35">
      <c r="A1212" s="187">
        <v>12887</v>
      </c>
      <c r="B1212" s="187" t="s">
        <v>947</v>
      </c>
      <c r="C1212" t="s">
        <v>0</v>
      </c>
      <c r="D1212" t="s">
        <v>1139</v>
      </c>
      <c r="E1212" s="13">
        <v>5</v>
      </c>
      <c r="F1212" s="13"/>
    </row>
    <row r="1213" spans="1:6" x14ac:dyDescent="0.35">
      <c r="A1213" s="187">
        <v>12901</v>
      </c>
      <c r="B1213" s="187" t="s">
        <v>250</v>
      </c>
      <c r="C1213" t="s">
        <v>3</v>
      </c>
      <c r="D1213" t="s">
        <v>634</v>
      </c>
      <c r="E1213" s="13">
        <v>6</v>
      </c>
      <c r="F1213" s="13"/>
    </row>
    <row r="1214" spans="1:6" x14ac:dyDescent="0.35">
      <c r="A1214" s="187">
        <v>12903</v>
      </c>
      <c r="B1214" s="187" t="s">
        <v>250</v>
      </c>
      <c r="C1214" t="s">
        <v>3</v>
      </c>
      <c r="D1214" t="s">
        <v>634</v>
      </c>
      <c r="E1214" s="13">
        <v>6</v>
      </c>
      <c r="F1214" s="13"/>
    </row>
    <row r="1215" spans="1:6" x14ac:dyDescent="0.35">
      <c r="A1215" s="187">
        <v>12910</v>
      </c>
      <c r="B1215" s="187" t="s">
        <v>251</v>
      </c>
      <c r="C1215" t="s">
        <v>3</v>
      </c>
      <c r="D1215" t="s">
        <v>634</v>
      </c>
      <c r="E1215" s="13">
        <v>6</v>
      </c>
      <c r="F1215" s="13"/>
    </row>
    <row r="1216" spans="1:6" x14ac:dyDescent="0.35">
      <c r="A1216" s="187">
        <v>12911</v>
      </c>
      <c r="B1216" s="187" t="s">
        <v>252</v>
      </c>
      <c r="C1216" t="s">
        <v>3</v>
      </c>
      <c r="D1216" t="s">
        <v>634</v>
      </c>
      <c r="E1216" s="13">
        <v>6</v>
      </c>
      <c r="F1216" s="13"/>
    </row>
    <row r="1217" spans="1:6" x14ac:dyDescent="0.35">
      <c r="A1217" s="187">
        <v>12912</v>
      </c>
      <c r="B1217" s="187" t="s">
        <v>253</v>
      </c>
      <c r="C1217" t="s">
        <v>3</v>
      </c>
      <c r="D1217" t="s">
        <v>634</v>
      </c>
      <c r="E1217" s="13">
        <v>6</v>
      </c>
      <c r="F1217" s="13"/>
    </row>
    <row r="1218" spans="1:6" x14ac:dyDescent="0.35">
      <c r="A1218" s="187">
        <v>12913</v>
      </c>
      <c r="B1218" s="187" t="s">
        <v>368</v>
      </c>
      <c r="C1218" t="s">
        <v>3</v>
      </c>
      <c r="D1218" t="s">
        <v>371</v>
      </c>
      <c r="E1218" s="13">
        <v>6</v>
      </c>
      <c r="F1218" s="13"/>
    </row>
    <row r="1219" spans="1:6" x14ac:dyDescent="0.35">
      <c r="A1219" s="187">
        <v>12914</v>
      </c>
      <c r="B1219" s="187" t="s">
        <v>389</v>
      </c>
      <c r="C1219" t="s">
        <v>3</v>
      </c>
      <c r="D1219" t="s">
        <v>1028</v>
      </c>
      <c r="E1219" s="13">
        <v>6</v>
      </c>
      <c r="F1219" s="13"/>
    </row>
    <row r="1220" spans="1:6" x14ac:dyDescent="0.35">
      <c r="A1220" s="187">
        <v>12915</v>
      </c>
      <c r="B1220" s="187" t="s">
        <v>390</v>
      </c>
      <c r="C1220" t="s">
        <v>3</v>
      </c>
      <c r="D1220" t="s">
        <v>1028</v>
      </c>
      <c r="E1220" s="13">
        <v>6</v>
      </c>
      <c r="F1220" s="13"/>
    </row>
    <row r="1221" spans="1:6" x14ac:dyDescent="0.35">
      <c r="A1221" s="187">
        <v>12916</v>
      </c>
      <c r="B1221" s="187" t="s">
        <v>391</v>
      </c>
      <c r="C1221" t="s">
        <v>3</v>
      </c>
      <c r="D1221" t="s">
        <v>1028</v>
      </c>
      <c r="E1221" s="13">
        <v>6</v>
      </c>
      <c r="F1221" s="13"/>
    </row>
    <row r="1222" spans="1:6" x14ac:dyDescent="0.35">
      <c r="A1222" s="187">
        <v>12917</v>
      </c>
      <c r="B1222" s="187" t="s">
        <v>392</v>
      </c>
      <c r="C1222" t="s">
        <v>3</v>
      </c>
      <c r="D1222" t="s">
        <v>1028</v>
      </c>
      <c r="E1222" s="13">
        <v>6</v>
      </c>
      <c r="F1222" s="13"/>
    </row>
    <row r="1223" spans="1:6" x14ac:dyDescent="0.35">
      <c r="A1223" s="187">
        <v>12918</v>
      </c>
      <c r="B1223" s="187" t="s">
        <v>254</v>
      </c>
      <c r="C1223" t="s">
        <v>3</v>
      </c>
      <c r="D1223" t="s">
        <v>634</v>
      </c>
      <c r="E1223" s="13">
        <v>6</v>
      </c>
      <c r="F1223" s="13"/>
    </row>
    <row r="1224" spans="1:6" x14ac:dyDescent="0.35">
      <c r="A1224" s="187">
        <v>12919</v>
      </c>
      <c r="B1224" s="187" t="s">
        <v>255</v>
      </c>
      <c r="C1224" t="s">
        <v>3</v>
      </c>
      <c r="D1224" t="s">
        <v>634</v>
      </c>
      <c r="E1224" s="13">
        <v>6</v>
      </c>
      <c r="F1224" s="13"/>
    </row>
    <row r="1225" spans="1:6" x14ac:dyDescent="0.35">
      <c r="A1225" s="187">
        <v>12920</v>
      </c>
      <c r="B1225" s="187" t="s">
        <v>393</v>
      </c>
      <c r="C1225" t="s">
        <v>3</v>
      </c>
      <c r="D1225" t="s">
        <v>1028</v>
      </c>
      <c r="E1225" s="13">
        <v>6</v>
      </c>
      <c r="F1225" s="13"/>
    </row>
    <row r="1226" spans="1:6" x14ac:dyDescent="0.35">
      <c r="A1226" s="187">
        <v>12921</v>
      </c>
      <c r="B1226" s="187" t="s">
        <v>256</v>
      </c>
      <c r="C1226" t="s">
        <v>3</v>
      </c>
      <c r="D1226" t="s">
        <v>634</v>
      </c>
      <c r="E1226" s="13">
        <v>6</v>
      </c>
      <c r="F1226" s="13"/>
    </row>
    <row r="1227" spans="1:6" x14ac:dyDescent="0.35">
      <c r="A1227" s="187">
        <v>12922</v>
      </c>
      <c r="B1227" s="187" t="s">
        <v>862</v>
      </c>
      <c r="C1227" t="s">
        <v>3</v>
      </c>
      <c r="D1227" t="s">
        <v>1167</v>
      </c>
      <c r="E1227" s="13">
        <v>6</v>
      </c>
      <c r="F1227" s="13"/>
    </row>
    <row r="1228" spans="1:6" x14ac:dyDescent="0.35">
      <c r="A1228" s="187">
        <v>12923</v>
      </c>
      <c r="B1228" s="187" t="s">
        <v>257</v>
      </c>
      <c r="C1228" t="s">
        <v>3</v>
      </c>
      <c r="D1228" t="s">
        <v>634</v>
      </c>
      <c r="E1228" s="13">
        <v>6</v>
      </c>
      <c r="F1228" s="13"/>
    </row>
    <row r="1229" spans="1:6" x14ac:dyDescent="0.35">
      <c r="A1229" s="187">
        <v>12924</v>
      </c>
      <c r="B1229" s="187" t="s">
        <v>252</v>
      </c>
      <c r="C1229" t="s">
        <v>3</v>
      </c>
      <c r="D1229" t="s">
        <v>634</v>
      </c>
      <c r="E1229" s="13">
        <v>6</v>
      </c>
      <c r="F1229" s="13"/>
    </row>
    <row r="1230" spans="1:6" x14ac:dyDescent="0.35">
      <c r="A1230" s="187">
        <v>12926</v>
      </c>
      <c r="B1230" s="187" t="s">
        <v>394</v>
      </c>
      <c r="C1230" t="s">
        <v>3</v>
      </c>
      <c r="D1230" t="s">
        <v>1028</v>
      </c>
      <c r="E1230" s="13">
        <v>6</v>
      </c>
      <c r="F1230" s="13"/>
    </row>
    <row r="1231" spans="1:6" x14ac:dyDescent="0.35">
      <c r="A1231" s="187">
        <v>12927</v>
      </c>
      <c r="B1231" s="187" t="s">
        <v>863</v>
      </c>
      <c r="C1231" t="s">
        <v>3</v>
      </c>
      <c r="D1231" t="s">
        <v>1167</v>
      </c>
      <c r="E1231" s="13">
        <v>6</v>
      </c>
      <c r="F1231" s="13"/>
    </row>
    <row r="1232" spans="1:6" x14ac:dyDescent="0.35">
      <c r="A1232" s="187">
        <v>12928</v>
      </c>
      <c r="B1232" s="187" t="s">
        <v>369</v>
      </c>
      <c r="C1232" t="s">
        <v>3</v>
      </c>
      <c r="D1232" t="s">
        <v>371</v>
      </c>
      <c r="E1232" s="13">
        <v>6</v>
      </c>
      <c r="F1232" s="13"/>
    </row>
    <row r="1233" spans="1:6" x14ac:dyDescent="0.35">
      <c r="A1233" s="187">
        <v>12929</v>
      </c>
      <c r="B1233" s="187" t="s">
        <v>258</v>
      </c>
      <c r="C1233" t="s">
        <v>3</v>
      </c>
      <c r="D1233" t="s">
        <v>634</v>
      </c>
      <c r="E1233" s="13">
        <v>6</v>
      </c>
      <c r="F1233" s="13"/>
    </row>
    <row r="1234" spans="1:6" x14ac:dyDescent="0.35">
      <c r="A1234" s="187">
        <v>12930</v>
      </c>
      <c r="B1234" s="187" t="s">
        <v>395</v>
      </c>
      <c r="C1234" t="s">
        <v>3</v>
      </c>
      <c r="D1234" t="s">
        <v>1028</v>
      </c>
      <c r="E1234" s="13">
        <v>6</v>
      </c>
      <c r="F1234" s="13"/>
    </row>
    <row r="1235" spans="1:6" x14ac:dyDescent="0.35">
      <c r="A1235" s="187">
        <v>12932</v>
      </c>
      <c r="B1235" s="187" t="s">
        <v>370</v>
      </c>
      <c r="C1235" t="s">
        <v>3</v>
      </c>
      <c r="D1235" t="s">
        <v>371</v>
      </c>
      <c r="E1235" s="13">
        <v>6</v>
      </c>
      <c r="F1235" s="13"/>
    </row>
    <row r="1236" spans="1:6" x14ac:dyDescent="0.35">
      <c r="A1236" s="187">
        <v>12933</v>
      </c>
      <c r="B1236" s="187" t="s">
        <v>259</v>
      </c>
      <c r="C1236" t="s">
        <v>3</v>
      </c>
      <c r="D1236" t="s">
        <v>634</v>
      </c>
      <c r="E1236" s="13">
        <v>6</v>
      </c>
      <c r="F1236" s="13"/>
    </row>
    <row r="1237" spans="1:6" x14ac:dyDescent="0.35">
      <c r="A1237" s="187">
        <v>12934</v>
      </c>
      <c r="B1237" s="187" t="s">
        <v>260</v>
      </c>
      <c r="C1237" t="s">
        <v>3</v>
      </c>
      <c r="D1237" t="s">
        <v>634</v>
      </c>
      <c r="E1237" s="13">
        <v>6</v>
      </c>
      <c r="F1237" s="13"/>
    </row>
    <row r="1238" spans="1:6" x14ac:dyDescent="0.35">
      <c r="A1238" s="187">
        <v>12935</v>
      </c>
      <c r="B1238" s="187" t="s">
        <v>261</v>
      </c>
      <c r="C1238" t="s">
        <v>3</v>
      </c>
      <c r="D1238" t="s">
        <v>634</v>
      </c>
      <c r="E1238" s="13">
        <v>6</v>
      </c>
      <c r="F1238" s="13"/>
    </row>
    <row r="1239" spans="1:6" x14ac:dyDescent="0.35">
      <c r="A1239" s="187">
        <v>12936</v>
      </c>
      <c r="B1239" s="187" t="s">
        <v>371</v>
      </c>
      <c r="C1239" t="s">
        <v>3</v>
      </c>
      <c r="D1239" t="s">
        <v>371</v>
      </c>
      <c r="E1239" s="13">
        <v>6</v>
      </c>
      <c r="F1239" s="13"/>
    </row>
    <row r="1240" spans="1:6" x14ac:dyDescent="0.35">
      <c r="A1240" s="187">
        <v>12937</v>
      </c>
      <c r="B1240" s="187" t="s">
        <v>396</v>
      </c>
      <c r="C1240" t="s">
        <v>3</v>
      </c>
      <c r="D1240" t="s">
        <v>1028</v>
      </c>
      <c r="E1240" s="13">
        <v>6</v>
      </c>
      <c r="F1240" s="13"/>
    </row>
    <row r="1241" spans="1:6" x14ac:dyDescent="0.35">
      <c r="A1241" s="187">
        <v>12939</v>
      </c>
      <c r="B1241" s="187" t="s">
        <v>397</v>
      </c>
      <c r="C1241" t="s">
        <v>3</v>
      </c>
      <c r="D1241" t="s">
        <v>1028</v>
      </c>
      <c r="E1241" s="13">
        <v>6</v>
      </c>
      <c r="F1241" s="13"/>
    </row>
    <row r="1242" spans="1:6" x14ac:dyDescent="0.35">
      <c r="A1242" s="187">
        <v>12941</v>
      </c>
      <c r="B1242" s="187" t="s">
        <v>372</v>
      </c>
      <c r="C1242" t="s">
        <v>3</v>
      </c>
      <c r="D1242" t="s">
        <v>371</v>
      </c>
      <c r="E1242" s="13">
        <v>6</v>
      </c>
      <c r="F1242" s="13"/>
    </row>
    <row r="1243" spans="1:6" x14ac:dyDescent="0.35">
      <c r="A1243" s="187">
        <v>12942</v>
      </c>
      <c r="B1243" s="187" t="s">
        <v>373</v>
      </c>
      <c r="C1243" t="s">
        <v>3</v>
      </c>
      <c r="D1243" t="s">
        <v>371</v>
      </c>
      <c r="E1243" s="13">
        <v>6</v>
      </c>
      <c r="F1243" s="13"/>
    </row>
    <row r="1244" spans="1:6" x14ac:dyDescent="0.35">
      <c r="A1244" s="187">
        <v>12943</v>
      </c>
      <c r="B1244" s="187" t="s">
        <v>374</v>
      </c>
      <c r="C1244" t="s">
        <v>3</v>
      </c>
      <c r="D1244" t="s">
        <v>371</v>
      </c>
      <c r="E1244" s="13">
        <v>6</v>
      </c>
      <c r="F1244" s="13"/>
    </row>
    <row r="1245" spans="1:6" x14ac:dyDescent="0.35">
      <c r="A1245" s="187">
        <v>12944</v>
      </c>
      <c r="B1245" s="187" t="s">
        <v>252</v>
      </c>
      <c r="C1245" t="s">
        <v>3</v>
      </c>
      <c r="D1245" t="s">
        <v>371</v>
      </c>
      <c r="E1245" s="13">
        <v>6</v>
      </c>
      <c r="F1245" s="13"/>
    </row>
    <row r="1246" spans="1:6" x14ac:dyDescent="0.35">
      <c r="A1246" s="187">
        <v>12945</v>
      </c>
      <c r="B1246" s="187" t="s">
        <v>398</v>
      </c>
      <c r="C1246" t="s">
        <v>3</v>
      </c>
      <c r="D1246" t="s">
        <v>1028</v>
      </c>
      <c r="E1246" s="13">
        <v>6</v>
      </c>
      <c r="F1246" s="13"/>
    </row>
    <row r="1247" spans="1:6" x14ac:dyDescent="0.35">
      <c r="A1247" s="187">
        <v>12946</v>
      </c>
      <c r="B1247" s="187" t="s">
        <v>375</v>
      </c>
      <c r="C1247" t="s">
        <v>3</v>
      </c>
      <c r="D1247" t="s">
        <v>371</v>
      </c>
      <c r="E1247" s="13">
        <v>6</v>
      </c>
      <c r="F1247" s="13"/>
    </row>
    <row r="1248" spans="1:6" x14ac:dyDescent="0.35">
      <c r="A1248" s="187">
        <v>12949</v>
      </c>
      <c r="B1248" s="187" t="s">
        <v>858</v>
      </c>
      <c r="C1248" t="s">
        <v>3</v>
      </c>
      <c r="D1248" t="s">
        <v>1167</v>
      </c>
      <c r="E1248" s="13">
        <v>6</v>
      </c>
      <c r="F1248" s="13"/>
    </row>
    <row r="1249" spans="1:6" x14ac:dyDescent="0.35">
      <c r="A1249" s="187">
        <v>12950</v>
      </c>
      <c r="B1249" s="187" t="s">
        <v>376</v>
      </c>
      <c r="C1249" t="s">
        <v>3</v>
      </c>
      <c r="D1249" t="s">
        <v>371</v>
      </c>
      <c r="E1249" s="13">
        <v>6</v>
      </c>
      <c r="F1249" s="13"/>
    </row>
    <row r="1250" spans="1:6" x14ac:dyDescent="0.35">
      <c r="A1250" s="187">
        <v>12952</v>
      </c>
      <c r="B1250" s="187" t="s">
        <v>262</v>
      </c>
      <c r="C1250" t="s">
        <v>3</v>
      </c>
      <c r="D1250" t="s">
        <v>634</v>
      </c>
      <c r="E1250" s="13">
        <v>6</v>
      </c>
      <c r="F1250" s="13"/>
    </row>
    <row r="1251" spans="1:6" x14ac:dyDescent="0.35">
      <c r="A1251" s="187">
        <v>12953</v>
      </c>
      <c r="B1251" s="187" t="s">
        <v>399</v>
      </c>
      <c r="C1251" t="s">
        <v>3</v>
      </c>
      <c r="D1251" t="s">
        <v>1028</v>
      </c>
      <c r="E1251" s="13">
        <v>6</v>
      </c>
      <c r="F1251" s="13"/>
    </row>
    <row r="1252" spans="1:6" x14ac:dyDescent="0.35">
      <c r="A1252" s="187">
        <v>12955</v>
      </c>
      <c r="B1252" s="187" t="s">
        <v>262</v>
      </c>
      <c r="C1252" t="s">
        <v>3</v>
      </c>
      <c r="D1252" t="s">
        <v>634</v>
      </c>
      <c r="E1252" s="13">
        <v>6</v>
      </c>
      <c r="F1252" s="13"/>
    </row>
    <row r="1253" spans="1:6" x14ac:dyDescent="0.35">
      <c r="A1253" s="187">
        <v>12956</v>
      </c>
      <c r="B1253" s="187" t="s">
        <v>377</v>
      </c>
      <c r="C1253" t="s">
        <v>3</v>
      </c>
      <c r="D1253" t="s">
        <v>371</v>
      </c>
      <c r="E1253" s="13">
        <v>6</v>
      </c>
      <c r="F1253" s="13"/>
    </row>
    <row r="1254" spans="1:6" x14ac:dyDescent="0.35">
      <c r="A1254" s="187">
        <v>12957</v>
      </c>
      <c r="B1254" s="187" t="s">
        <v>400</v>
      </c>
      <c r="C1254" t="s">
        <v>3</v>
      </c>
      <c r="D1254" t="s">
        <v>1028</v>
      </c>
      <c r="E1254" s="13">
        <v>6</v>
      </c>
      <c r="F1254" s="13"/>
    </row>
    <row r="1255" spans="1:6" x14ac:dyDescent="0.35">
      <c r="A1255" s="187">
        <v>12958</v>
      </c>
      <c r="B1255" s="187" t="s">
        <v>263</v>
      </c>
      <c r="C1255" t="s">
        <v>3</v>
      </c>
      <c r="D1255" t="s">
        <v>634</v>
      </c>
      <c r="E1255" s="13">
        <v>6</v>
      </c>
      <c r="F1255" s="13"/>
    </row>
    <row r="1256" spans="1:6" x14ac:dyDescent="0.35">
      <c r="A1256" s="187">
        <v>12959</v>
      </c>
      <c r="B1256" s="187" t="s">
        <v>264</v>
      </c>
      <c r="C1256" t="s">
        <v>3</v>
      </c>
      <c r="D1256" t="s">
        <v>634</v>
      </c>
      <c r="E1256" s="13">
        <v>6</v>
      </c>
      <c r="F1256" s="13"/>
    </row>
    <row r="1257" spans="1:6" x14ac:dyDescent="0.35">
      <c r="A1257" s="187">
        <v>12960</v>
      </c>
      <c r="B1257" s="187" t="s">
        <v>378</v>
      </c>
      <c r="C1257" t="s">
        <v>3</v>
      </c>
      <c r="D1257" t="s">
        <v>371</v>
      </c>
      <c r="E1257" s="13">
        <v>6</v>
      </c>
      <c r="F1257" s="13"/>
    </row>
    <row r="1258" spans="1:6" x14ac:dyDescent="0.35">
      <c r="A1258" s="187">
        <v>12961</v>
      </c>
      <c r="B1258" s="187" t="s">
        <v>379</v>
      </c>
      <c r="C1258" t="s">
        <v>3</v>
      </c>
      <c r="D1258" t="s">
        <v>371</v>
      </c>
      <c r="E1258" s="13">
        <v>6</v>
      </c>
      <c r="F1258" s="13"/>
    </row>
    <row r="1259" spans="1:6" x14ac:dyDescent="0.35">
      <c r="A1259" s="187">
        <v>12962</v>
      </c>
      <c r="B1259" s="187" t="s">
        <v>265</v>
      </c>
      <c r="C1259" t="s">
        <v>3</v>
      </c>
      <c r="D1259" t="s">
        <v>634</v>
      </c>
      <c r="E1259" s="13">
        <v>6</v>
      </c>
      <c r="F1259" s="13"/>
    </row>
    <row r="1260" spans="1:6" x14ac:dyDescent="0.35">
      <c r="A1260" s="187">
        <v>12964</v>
      </c>
      <c r="B1260" s="187" t="s">
        <v>380</v>
      </c>
      <c r="C1260" t="s">
        <v>3</v>
      </c>
      <c r="D1260" t="s">
        <v>371</v>
      </c>
      <c r="E1260" s="13">
        <v>6</v>
      </c>
      <c r="F1260" s="13"/>
    </row>
    <row r="1261" spans="1:6" x14ac:dyDescent="0.35">
      <c r="A1261" s="187">
        <v>12965</v>
      </c>
      <c r="B1261" s="187" t="s">
        <v>864</v>
      </c>
      <c r="C1261" t="s">
        <v>3</v>
      </c>
      <c r="D1261" t="s">
        <v>1167</v>
      </c>
      <c r="E1261" s="13">
        <v>6</v>
      </c>
      <c r="F1261" s="13"/>
    </row>
    <row r="1262" spans="1:6" x14ac:dyDescent="0.35">
      <c r="A1262" s="187">
        <v>12966</v>
      </c>
      <c r="B1262" s="187" t="s">
        <v>401</v>
      </c>
      <c r="C1262" t="s">
        <v>3</v>
      </c>
      <c r="D1262" t="s">
        <v>1028</v>
      </c>
      <c r="E1262" s="13">
        <v>6</v>
      </c>
      <c r="F1262" s="13"/>
    </row>
    <row r="1263" spans="1:6" x14ac:dyDescent="0.35">
      <c r="A1263" s="187">
        <v>12967</v>
      </c>
      <c r="B1263" s="187" t="s">
        <v>865</v>
      </c>
      <c r="C1263" t="s">
        <v>3</v>
      </c>
      <c r="D1263" t="s">
        <v>1167</v>
      </c>
      <c r="E1263" s="13">
        <v>6</v>
      </c>
      <c r="F1263" s="13"/>
    </row>
    <row r="1264" spans="1:6" x14ac:dyDescent="0.35">
      <c r="A1264" s="187">
        <v>12969</v>
      </c>
      <c r="B1264" s="187" t="s">
        <v>402</v>
      </c>
      <c r="C1264" t="s">
        <v>3</v>
      </c>
      <c r="D1264" t="s">
        <v>1028</v>
      </c>
      <c r="E1264" s="13">
        <v>6</v>
      </c>
      <c r="F1264" s="13"/>
    </row>
    <row r="1265" spans="1:6" x14ac:dyDescent="0.35">
      <c r="A1265" s="187">
        <v>12970</v>
      </c>
      <c r="B1265" s="187" t="s">
        <v>403</v>
      </c>
      <c r="C1265" t="s">
        <v>3</v>
      </c>
      <c r="D1265" t="s">
        <v>1028</v>
      </c>
      <c r="E1265" s="13">
        <v>6</v>
      </c>
      <c r="F1265" s="13"/>
    </row>
    <row r="1266" spans="1:6" x14ac:dyDescent="0.35">
      <c r="A1266" s="187">
        <v>12972</v>
      </c>
      <c r="B1266" s="187" t="s">
        <v>266</v>
      </c>
      <c r="C1266" t="s">
        <v>3</v>
      </c>
      <c r="D1266" t="s">
        <v>634</v>
      </c>
      <c r="E1266" s="13">
        <v>6</v>
      </c>
      <c r="F1266" s="13"/>
    </row>
    <row r="1267" spans="1:6" x14ac:dyDescent="0.35">
      <c r="A1267" s="187">
        <v>12973</v>
      </c>
      <c r="B1267" s="187" t="s">
        <v>866</v>
      </c>
      <c r="C1267" t="s">
        <v>3</v>
      </c>
      <c r="D1267" t="s">
        <v>1167</v>
      </c>
      <c r="E1267" s="13">
        <v>6</v>
      </c>
      <c r="F1267" s="13"/>
    </row>
    <row r="1268" spans="1:6" x14ac:dyDescent="0.35">
      <c r="A1268" s="187">
        <v>12974</v>
      </c>
      <c r="B1268" s="187" t="s">
        <v>381</v>
      </c>
      <c r="C1268" t="s">
        <v>3</v>
      </c>
      <c r="D1268" t="s">
        <v>371</v>
      </c>
      <c r="E1268" s="13">
        <v>6</v>
      </c>
      <c r="F1268" s="13"/>
    </row>
    <row r="1269" spans="1:6" x14ac:dyDescent="0.35">
      <c r="A1269" s="187">
        <v>12975</v>
      </c>
      <c r="B1269" s="187" t="s">
        <v>382</v>
      </c>
      <c r="C1269" t="s">
        <v>3</v>
      </c>
      <c r="D1269" t="s">
        <v>371</v>
      </c>
      <c r="E1269" s="13">
        <v>6</v>
      </c>
      <c r="F1269" s="13"/>
    </row>
    <row r="1270" spans="1:6" x14ac:dyDescent="0.35">
      <c r="A1270" s="187">
        <v>12976</v>
      </c>
      <c r="B1270" s="187" t="s">
        <v>404</v>
      </c>
      <c r="C1270" t="s">
        <v>3</v>
      </c>
      <c r="D1270" t="s">
        <v>1028</v>
      </c>
      <c r="E1270" s="13">
        <v>6</v>
      </c>
      <c r="F1270" s="13"/>
    </row>
    <row r="1271" spans="1:6" x14ac:dyDescent="0.35">
      <c r="A1271" s="187">
        <v>12977</v>
      </c>
      <c r="B1271" s="187" t="s">
        <v>383</v>
      </c>
      <c r="C1271" t="s">
        <v>3</v>
      </c>
      <c r="D1271" t="s">
        <v>371</v>
      </c>
      <c r="E1271" s="13">
        <v>6</v>
      </c>
      <c r="F1271" s="13"/>
    </row>
    <row r="1272" spans="1:6" x14ac:dyDescent="0.35">
      <c r="A1272" s="187">
        <v>12978</v>
      </c>
      <c r="B1272" s="187" t="s">
        <v>267</v>
      </c>
      <c r="C1272" t="s">
        <v>3</v>
      </c>
      <c r="D1272" t="s">
        <v>634</v>
      </c>
      <c r="E1272" s="13">
        <v>6</v>
      </c>
      <c r="F1272" s="13"/>
    </row>
    <row r="1273" spans="1:6" x14ac:dyDescent="0.35">
      <c r="A1273" s="187">
        <v>12979</v>
      </c>
      <c r="B1273" s="187" t="s">
        <v>268</v>
      </c>
      <c r="C1273" t="s">
        <v>3</v>
      </c>
      <c r="D1273" t="s">
        <v>634</v>
      </c>
      <c r="E1273" s="13">
        <v>6</v>
      </c>
      <c r="F1273" s="13"/>
    </row>
    <row r="1274" spans="1:6" x14ac:dyDescent="0.35">
      <c r="A1274" s="187">
        <v>12980</v>
      </c>
      <c r="B1274" s="187" t="s">
        <v>405</v>
      </c>
      <c r="C1274" t="s">
        <v>3</v>
      </c>
      <c r="D1274" t="s">
        <v>1028</v>
      </c>
      <c r="E1274" s="13">
        <v>6</v>
      </c>
      <c r="F1274" s="13"/>
    </row>
    <row r="1275" spans="1:6" x14ac:dyDescent="0.35">
      <c r="A1275" s="187">
        <v>12981</v>
      </c>
      <c r="B1275" s="187" t="s">
        <v>269</v>
      </c>
      <c r="C1275" t="s">
        <v>3</v>
      </c>
      <c r="D1275" t="s">
        <v>634</v>
      </c>
      <c r="E1275" s="13">
        <v>6</v>
      </c>
      <c r="F1275" s="13"/>
    </row>
    <row r="1276" spans="1:6" x14ac:dyDescent="0.35">
      <c r="A1276" s="187">
        <v>12983</v>
      </c>
      <c r="B1276" s="187" t="s">
        <v>406</v>
      </c>
      <c r="C1276" t="s">
        <v>3</v>
      </c>
      <c r="D1276" t="s">
        <v>1028</v>
      </c>
      <c r="E1276" s="13">
        <v>6</v>
      </c>
      <c r="F1276" s="13"/>
    </row>
    <row r="1277" spans="1:6" x14ac:dyDescent="0.35">
      <c r="A1277" s="187">
        <v>12985</v>
      </c>
      <c r="B1277" s="187" t="s">
        <v>270</v>
      </c>
      <c r="C1277" t="s">
        <v>3</v>
      </c>
      <c r="D1277" t="s">
        <v>634</v>
      </c>
      <c r="E1277" s="13">
        <v>6</v>
      </c>
      <c r="F1277" s="13"/>
    </row>
    <row r="1278" spans="1:6" x14ac:dyDescent="0.35">
      <c r="A1278" s="187">
        <v>12986</v>
      </c>
      <c r="B1278" s="187" t="s">
        <v>407</v>
      </c>
      <c r="C1278" t="s">
        <v>3</v>
      </c>
      <c r="D1278" t="s">
        <v>1028</v>
      </c>
      <c r="E1278" s="13">
        <v>6</v>
      </c>
      <c r="F1278" s="13"/>
    </row>
    <row r="1279" spans="1:6" x14ac:dyDescent="0.35">
      <c r="A1279" s="187">
        <v>12987</v>
      </c>
      <c r="B1279" s="187" t="s">
        <v>384</v>
      </c>
      <c r="C1279" t="s">
        <v>3</v>
      </c>
      <c r="D1279" t="s">
        <v>371</v>
      </c>
      <c r="E1279" s="13">
        <v>6</v>
      </c>
      <c r="F1279" s="13"/>
    </row>
    <row r="1280" spans="1:6" x14ac:dyDescent="0.35">
      <c r="A1280" s="187">
        <v>12989</v>
      </c>
      <c r="B1280" s="187" t="s">
        <v>408</v>
      </c>
      <c r="C1280" t="s">
        <v>3</v>
      </c>
      <c r="D1280" t="s">
        <v>1028</v>
      </c>
      <c r="E1280" s="13">
        <v>6</v>
      </c>
      <c r="F1280" s="13"/>
    </row>
    <row r="1281" spans="1:6" x14ac:dyDescent="0.35">
      <c r="A1281" s="187">
        <v>12992</v>
      </c>
      <c r="B1281" s="187" t="s">
        <v>271</v>
      </c>
      <c r="C1281" t="s">
        <v>3</v>
      </c>
      <c r="D1281" t="s">
        <v>634</v>
      </c>
      <c r="E1281" s="13">
        <v>6</v>
      </c>
      <c r="F1281" s="13"/>
    </row>
    <row r="1282" spans="1:6" x14ac:dyDescent="0.35">
      <c r="A1282" s="187">
        <v>12993</v>
      </c>
      <c r="B1282" s="187" t="s">
        <v>385</v>
      </c>
      <c r="C1282" t="s">
        <v>3</v>
      </c>
      <c r="D1282" t="s">
        <v>371</v>
      </c>
      <c r="E1282" s="13">
        <v>6</v>
      </c>
      <c r="F1282" s="13"/>
    </row>
    <row r="1283" spans="1:6" x14ac:dyDescent="0.35">
      <c r="A1283" s="187">
        <v>12995</v>
      </c>
      <c r="B1283" s="187" t="s">
        <v>409</v>
      </c>
      <c r="C1283" t="s">
        <v>3</v>
      </c>
      <c r="D1283" t="s">
        <v>1028</v>
      </c>
      <c r="E1283" s="13">
        <v>6</v>
      </c>
      <c r="F1283" s="13"/>
    </row>
    <row r="1284" spans="1:6" x14ac:dyDescent="0.35">
      <c r="A1284" s="187">
        <v>12996</v>
      </c>
      <c r="B1284" s="187" t="s">
        <v>386</v>
      </c>
      <c r="C1284" t="s">
        <v>3</v>
      </c>
      <c r="D1284" t="s">
        <v>371</v>
      </c>
      <c r="E1284" s="13">
        <v>6</v>
      </c>
      <c r="F1284" s="13"/>
    </row>
    <row r="1285" spans="1:6" x14ac:dyDescent="0.35">
      <c r="A1285" s="187">
        <v>12997</v>
      </c>
      <c r="B1285" s="187" t="s">
        <v>387</v>
      </c>
      <c r="C1285" t="s">
        <v>3</v>
      </c>
      <c r="D1285" t="s">
        <v>371</v>
      </c>
      <c r="E1285" s="13">
        <v>6</v>
      </c>
      <c r="F1285" s="13"/>
    </row>
    <row r="1286" spans="1:6" x14ac:dyDescent="0.35">
      <c r="A1286" s="187">
        <v>12998</v>
      </c>
      <c r="B1286" s="187" t="s">
        <v>388</v>
      </c>
      <c r="C1286" t="s">
        <v>3</v>
      </c>
      <c r="D1286" t="s">
        <v>371</v>
      </c>
      <c r="E1286" s="13">
        <v>6</v>
      </c>
      <c r="F1286" s="13"/>
    </row>
    <row r="1287" spans="1:6" x14ac:dyDescent="0.35">
      <c r="A1287" s="187">
        <v>13020</v>
      </c>
      <c r="B1287" s="187" t="s">
        <v>668</v>
      </c>
      <c r="C1287" t="s">
        <v>5</v>
      </c>
      <c r="D1287" t="s">
        <v>1143</v>
      </c>
      <c r="E1287" s="13">
        <v>5</v>
      </c>
      <c r="F1287" s="13"/>
    </row>
    <row r="1288" spans="1:6" x14ac:dyDescent="0.35">
      <c r="A1288" s="187">
        <v>13021</v>
      </c>
      <c r="B1288" s="187" t="s">
        <v>175</v>
      </c>
      <c r="C1288" t="s">
        <v>5</v>
      </c>
      <c r="D1288" t="s">
        <v>178</v>
      </c>
      <c r="E1288" s="13">
        <v>5</v>
      </c>
      <c r="F1288" s="13"/>
    </row>
    <row r="1289" spans="1:6" x14ac:dyDescent="0.35">
      <c r="A1289" s="187">
        <v>13022</v>
      </c>
      <c r="B1289" s="187" t="s">
        <v>175</v>
      </c>
      <c r="C1289" t="s">
        <v>5</v>
      </c>
      <c r="D1289" t="s">
        <v>178</v>
      </c>
      <c r="E1289" s="13">
        <v>5</v>
      </c>
      <c r="F1289" s="13"/>
    </row>
    <row r="1290" spans="1:6" x14ac:dyDescent="0.35">
      <c r="A1290" s="187">
        <v>13024</v>
      </c>
      <c r="B1290" s="187" t="s">
        <v>175</v>
      </c>
      <c r="C1290" t="s">
        <v>5</v>
      </c>
      <c r="D1290" t="s">
        <v>178</v>
      </c>
      <c r="E1290" s="13">
        <v>5</v>
      </c>
      <c r="F1290" s="13"/>
    </row>
    <row r="1291" spans="1:6" x14ac:dyDescent="0.35">
      <c r="A1291" s="187">
        <v>13026</v>
      </c>
      <c r="B1291" s="187" t="s">
        <v>176</v>
      </c>
      <c r="C1291" t="s">
        <v>5</v>
      </c>
      <c r="D1291" t="s">
        <v>178</v>
      </c>
      <c r="E1291" s="13">
        <v>5</v>
      </c>
      <c r="F1291" s="13"/>
    </row>
    <row r="1292" spans="1:6" x14ac:dyDescent="0.35">
      <c r="A1292" s="187">
        <v>13027</v>
      </c>
      <c r="B1292" s="187" t="s">
        <v>669</v>
      </c>
      <c r="C1292" t="s">
        <v>5</v>
      </c>
      <c r="D1292" t="s">
        <v>1143</v>
      </c>
      <c r="E1292" s="13">
        <v>5</v>
      </c>
      <c r="F1292" s="13"/>
    </row>
    <row r="1293" spans="1:6" x14ac:dyDescent="0.35">
      <c r="A1293" s="187">
        <v>13028</v>
      </c>
      <c r="B1293" s="187" t="s">
        <v>729</v>
      </c>
      <c r="C1293" t="s">
        <v>5</v>
      </c>
      <c r="D1293" t="s">
        <v>743</v>
      </c>
      <c r="E1293" s="13">
        <v>5</v>
      </c>
      <c r="F1293" s="13"/>
    </row>
    <row r="1294" spans="1:6" x14ac:dyDescent="0.35">
      <c r="A1294" s="187">
        <v>13029</v>
      </c>
      <c r="B1294" s="187" t="s">
        <v>670</v>
      </c>
      <c r="C1294" t="s">
        <v>5</v>
      </c>
      <c r="D1294" t="s">
        <v>1143</v>
      </c>
      <c r="E1294" s="13">
        <v>5</v>
      </c>
      <c r="F1294" s="13"/>
    </row>
    <row r="1295" spans="1:6" x14ac:dyDescent="0.35">
      <c r="A1295" s="187">
        <v>13030</v>
      </c>
      <c r="B1295" s="187" t="s">
        <v>539</v>
      </c>
      <c r="C1295" t="s">
        <v>5</v>
      </c>
      <c r="D1295" t="s">
        <v>558</v>
      </c>
      <c r="E1295" s="13">
        <v>6</v>
      </c>
      <c r="F1295" s="13"/>
    </row>
    <row r="1296" spans="1:6" x14ac:dyDescent="0.35">
      <c r="A1296" s="187">
        <v>13031</v>
      </c>
      <c r="B1296" s="187" t="s">
        <v>671</v>
      </c>
      <c r="C1296" t="s">
        <v>5</v>
      </c>
      <c r="D1296" t="s">
        <v>1143</v>
      </c>
      <c r="E1296" s="13">
        <v>5</v>
      </c>
      <c r="F1296" s="13"/>
    </row>
    <row r="1297" spans="1:6" x14ac:dyDescent="0.35">
      <c r="A1297" s="187">
        <v>13032</v>
      </c>
      <c r="B1297" s="187" t="s">
        <v>540</v>
      </c>
      <c r="C1297" t="s">
        <v>5</v>
      </c>
      <c r="D1297" t="s">
        <v>558</v>
      </c>
      <c r="E1297" s="13">
        <v>6</v>
      </c>
      <c r="F1297" s="13"/>
    </row>
    <row r="1298" spans="1:6" x14ac:dyDescent="0.35">
      <c r="A1298" s="187">
        <v>13033</v>
      </c>
      <c r="B1298" s="187" t="s">
        <v>177</v>
      </c>
      <c r="C1298" t="s">
        <v>5</v>
      </c>
      <c r="D1298" t="s">
        <v>178</v>
      </c>
      <c r="E1298" s="13">
        <v>5</v>
      </c>
      <c r="F1298" s="13"/>
    </row>
    <row r="1299" spans="1:6" x14ac:dyDescent="0.35">
      <c r="A1299" s="187">
        <v>13034</v>
      </c>
      <c r="B1299" s="187" t="s">
        <v>178</v>
      </c>
      <c r="C1299" t="s">
        <v>5</v>
      </c>
      <c r="D1299" t="s">
        <v>178</v>
      </c>
      <c r="E1299" s="13">
        <v>5</v>
      </c>
      <c r="F1299" s="13"/>
    </row>
    <row r="1300" spans="1:6" x14ac:dyDescent="0.35">
      <c r="A1300" s="187">
        <v>13035</v>
      </c>
      <c r="B1300" s="187" t="s">
        <v>541</v>
      </c>
      <c r="C1300" t="s">
        <v>5</v>
      </c>
      <c r="D1300" t="s">
        <v>558</v>
      </c>
      <c r="E1300" s="13">
        <v>6</v>
      </c>
      <c r="F1300" s="13"/>
    </row>
    <row r="1301" spans="1:6" x14ac:dyDescent="0.35">
      <c r="A1301" s="187">
        <v>13036</v>
      </c>
      <c r="B1301" s="187" t="s">
        <v>730</v>
      </c>
      <c r="C1301" t="s">
        <v>5</v>
      </c>
      <c r="D1301" t="s">
        <v>743</v>
      </c>
      <c r="E1301" s="13">
        <v>5</v>
      </c>
      <c r="F1301" s="13"/>
    </row>
    <row r="1302" spans="1:6" x14ac:dyDescent="0.35">
      <c r="A1302" s="187">
        <v>13037</v>
      </c>
      <c r="B1302" s="187" t="s">
        <v>542</v>
      </c>
      <c r="C1302" t="s">
        <v>5</v>
      </c>
      <c r="D1302" t="s">
        <v>558</v>
      </c>
      <c r="E1302" s="13">
        <v>6</v>
      </c>
      <c r="F1302" s="13"/>
    </row>
    <row r="1303" spans="1:6" x14ac:dyDescent="0.35">
      <c r="A1303" s="187">
        <v>13039</v>
      </c>
      <c r="B1303" s="187" t="s">
        <v>672</v>
      </c>
      <c r="C1303" t="s">
        <v>5</v>
      </c>
      <c r="D1303" t="s">
        <v>1143</v>
      </c>
      <c r="E1303" s="13">
        <v>5</v>
      </c>
      <c r="F1303" s="13"/>
    </row>
    <row r="1304" spans="1:6" x14ac:dyDescent="0.35">
      <c r="A1304" s="187">
        <v>13040</v>
      </c>
      <c r="B1304" s="187" t="s">
        <v>305</v>
      </c>
      <c r="C1304" t="s">
        <v>5</v>
      </c>
      <c r="D1304" t="s">
        <v>306</v>
      </c>
      <c r="E1304" s="13">
        <v>5</v>
      </c>
      <c r="F1304" s="13"/>
    </row>
    <row r="1305" spans="1:6" x14ac:dyDescent="0.35">
      <c r="A1305" s="187">
        <v>13041</v>
      </c>
      <c r="B1305" s="187" t="s">
        <v>673</v>
      </c>
      <c r="C1305" t="s">
        <v>5</v>
      </c>
      <c r="D1305" t="s">
        <v>1143</v>
      </c>
      <c r="E1305" s="13">
        <v>5</v>
      </c>
      <c r="F1305" s="13"/>
    </row>
    <row r="1306" spans="1:6" x14ac:dyDescent="0.35">
      <c r="A1306" s="187">
        <v>13042</v>
      </c>
      <c r="B1306" s="187" t="s">
        <v>731</v>
      </c>
      <c r="C1306" t="s">
        <v>5</v>
      </c>
      <c r="D1306" t="s">
        <v>562</v>
      </c>
      <c r="E1306" s="13">
        <v>6</v>
      </c>
      <c r="F1306" s="13"/>
    </row>
    <row r="1307" spans="1:6" x14ac:dyDescent="0.35">
      <c r="A1307" s="187">
        <v>13043</v>
      </c>
      <c r="B1307" s="187" t="s">
        <v>543</v>
      </c>
      <c r="C1307" t="s">
        <v>5</v>
      </c>
      <c r="D1307" t="s">
        <v>558</v>
      </c>
      <c r="E1307" s="13">
        <v>6</v>
      </c>
      <c r="F1307" s="13"/>
    </row>
    <row r="1308" spans="1:6" x14ac:dyDescent="0.35">
      <c r="A1308" s="187">
        <v>13044</v>
      </c>
      <c r="B1308" s="187" t="s">
        <v>732</v>
      </c>
      <c r="C1308" t="s">
        <v>5</v>
      </c>
      <c r="D1308" t="s">
        <v>743</v>
      </c>
      <c r="E1308" s="13">
        <v>5</v>
      </c>
      <c r="F1308" s="13"/>
    </row>
    <row r="1309" spans="1:6" x14ac:dyDescent="0.35">
      <c r="A1309" s="187">
        <v>13045</v>
      </c>
      <c r="B1309" s="187" t="s">
        <v>306</v>
      </c>
      <c r="C1309" t="s">
        <v>5</v>
      </c>
      <c r="D1309" t="s">
        <v>306</v>
      </c>
      <c r="E1309" s="13">
        <v>5</v>
      </c>
      <c r="F1309" s="13"/>
    </row>
    <row r="1310" spans="1:6" x14ac:dyDescent="0.35">
      <c r="A1310" s="187">
        <v>13051</v>
      </c>
      <c r="B1310" s="187" t="s">
        <v>674</v>
      </c>
      <c r="C1310" t="s">
        <v>5</v>
      </c>
      <c r="D1310" t="s">
        <v>1143</v>
      </c>
      <c r="E1310" s="13">
        <v>5</v>
      </c>
      <c r="F1310" s="13"/>
    </row>
    <row r="1311" spans="1:6" x14ac:dyDescent="0.35">
      <c r="A1311" s="187">
        <v>13052</v>
      </c>
      <c r="B1311" s="187" t="s">
        <v>544</v>
      </c>
      <c r="C1311" t="s">
        <v>5</v>
      </c>
      <c r="D1311" t="s">
        <v>558</v>
      </c>
      <c r="E1311" s="13">
        <v>6</v>
      </c>
      <c r="F1311" s="13"/>
    </row>
    <row r="1312" spans="1:6" x14ac:dyDescent="0.35">
      <c r="A1312" s="187">
        <v>13053</v>
      </c>
      <c r="B1312" s="187" t="s">
        <v>1731</v>
      </c>
      <c r="C1312" t="s">
        <v>1</v>
      </c>
      <c r="D1312" t="s">
        <v>1168</v>
      </c>
      <c r="E1312" s="13">
        <v>6</v>
      </c>
      <c r="F1312" s="13"/>
    </row>
    <row r="1313" spans="1:6" x14ac:dyDescent="0.35">
      <c r="A1313" s="187">
        <v>13054</v>
      </c>
      <c r="B1313" s="187" t="s">
        <v>619</v>
      </c>
      <c r="C1313" t="s">
        <v>5</v>
      </c>
      <c r="D1313" t="s">
        <v>562</v>
      </c>
      <c r="E1313" s="13">
        <v>6</v>
      </c>
      <c r="F1313" s="13"/>
    </row>
    <row r="1314" spans="1:6" x14ac:dyDescent="0.35">
      <c r="A1314" s="187">
        <v>13056</v>
      </c>
      <c r="B1314" s="187" t="s">
        <v>307</v>
      </c>
      <c r="C1314" t="s">
        <v>5</v>
      </c>
      <c r="D1314" t="s">
        <v>306</v>
      </c>
      <c r="E1314" s="13">
        <v>5</v>
      </c>
      <c r="F1314" s="13"/>
    </row>
    <row r="1315" spans="1:6" x14ac:dyDescent="0.35">
      <c r="A1315" s="187">
        <v>13057</v>
      </c>
      <c r="B1315" s="187" t="s">
        <v>675</v>
      </c>
      <c r="C1315" t="s">
        <v>5</v>
      </c>
      <c r="D1315" t="s">
        <v>1143</v>
      </c>
      <c r="E1315" s="13">
        <v>5</v>
      </c>
      <c r="F1315" s="13"/>
    </row>
    <row r="1316" spans="1:6" x14ac:dyDescent="0.35">
      <c r="A1316" s="187">
        <v>13060</v>
      </c>
      <c r="B1316" s="187" t="s">
        <v>676</v>
      </c>
      <c r="C1316" t="s">
        <v>5</v>
      </c>
      <c r="D1316" t="s">
        <v>1143</v>
      </c>
      <c r="E1316" s="13">
        <v>5</v>
      </c>
      <c r="F1316" s="13"/>
    </row>
    <row r="1317" spans="1:6" x14ac:dyDescent="0.35">
      <c r="A1317" s="187">
        <v>13061</v>
      </c>
      <c r="B1317" s="187" t="s">
        <v>545</v>
      </c>
      <c r="C1317" t="s">
        <v>5</v>
      </c>
      <c r="D1317" t="s">
        <v>558</v>
      </c>
      <c r="E1317" s="13">
        <v>6</v>
      </c>
      <c r="F1317" s="13"/>
    </row>
    <row r="1318" spans="1:6" x14ac:dyDescent="0.35">
      <c r="A1318" s="187">
        <v>13062</v>
      </c>
      <c r="B1318" s="187" t="s">
        <v>1732</v>
      </c>
      <c r="C1318" t="s">
        <v>1</v>
      </c>
      <c r="D1318" t="s">
        <v>1168</v>
      </c>
      <c r="E1318" s="13">
        <v>6</v>
      </c>
      <c r="F1318" s="13"/>
    </row>
    <row r="1319" spans="1:6" x14ac:dyDescent="0.35">
      <c r="A1319" s="187">
        <v>13063</v>
      </c>
      <c r="B1319" s="187" t="s">
        <v>677</v>
      </c>
      <c r="C1319" t="s">
        <v>5</v>
      </c>
      <c r="D1319" t="s">
        <v>1143</v>
      </c>
      <c r="E1319" s="13">
        <v>5</v>
      </c>
      <c r="F1319" s="13"/>
    </row>
    <row r="1320" spans="1:6" x14ac:dyDescent="0.35">
      <c r="A1320" s="187">
        <v>13064</v>
      </c>
      <c r="B1320" s="187" t="s">
        <v>179</v>
      </c>
      <c r="C1320" t="s">
        <v>5</v>
      </c>
      <c r="D1320" t="s">
        <v>178</v>
      </c>
      <c r="E1320" s="13">
        <v>5</v>
      </c>
      <c r="F1320" s="13"/>
    </row>
    <row r="1321" spans="1:6" x14ac:dyDescent="0.35">
      <c r="A1321" s="187">
        <v>13065</v>
      </c>
      <c r="B1321" s="187" t="s">
        <v>1733</v>
      </c>
      <c r="C1321" t="s">
        <v>5</v>
      </c>
      <c r="D1321" t="s">
        <v>1169</v>
      </c>
      <c r="E1321" s="13">
        <v>5</v>
      </c>
      <c r="F1321" s="13"/>
    </row>
    <row r="1322" spans="1:6" x14ac:dyDescent="0.35">
      <c r="A1322" s="187">
        <v>13066</v>
      </c>
      <c r="B1322" s="187" t="s">
        <v>678</v>
      </c>
      <c r="C1322" t="s">
        <v>5</v>
      </c>
      <c r="D1322" t="s">
        <v>1143</v>
      </c>
      <c r="E1322" s="13">
        <v>5</v>
      </c>
      <c r="F1322" s="13"/>
    </row>
    <row r="1323" spans="1:6" x14ac:dyDescent="0.35">
      <c r="A1323" s="187">
        <v>13068</v>
      </c>
      <c r="B1323" s="187" t="s">
        <v>1734</v>
      </c>
      <c r="C1323" t="s">
        <v>1</v>
      </c>
      <c r="D1323" t="s">
        <v>1168</v>
      </c>
      <c r="E1323" s="13">
        <v>6</v>
      </c>
      <c r="F1323" s="13"/>
    </row>
    <row r="1324" spans="1:6" x14ac:dyDescent="0.35">
      <c r="A1324" s="187">
        <v>13069</v>
      </c>
      <c r="B1324" s="187" t="s">
        <v>733</v>
      </c>
      <c r="C1324" t="s">
        <v>5</v>
      </c>
      <c r="D1324" t="s">
        <v>743</v>
      </c>
      <c r="E1324" s="13">
        <v>5</v>
      </c>
      <c r="F1324" s="13"/>
    </row>
    <row r="1325" spans="1:6" x14ac:dyDescent="0.35">
      <c r="A1325" s="187">
        <v>13071</v>
      </c>
      <c r="B1325" s="187" t="s">
        <v>180</v>
      </c>
      <c r="C1325" t="s">
        <v>5</v>
      </c>
      <c r="D1325" t="s">
        <v>178</v>
      </c>
      <c r="E1325" s="13">
        <v>5</v>
      </c>
      <c r="F1325" s="13"/>
    </row>
    <row r="1326" spans="1:6" x14ac:dyDescent="0.35">
      <c r="A1326" s="187">
        <v>13072</v>
      </c>
      <c r="B1326" s="187" t="s">
        <v>546</v>
      </c>
      <c r="C1326" t="s">
        <v>5</v>
      </c>
      <c r="D1326" t="s">
        <v>558</v>
      </c>
      <c r="E1326" s="13">
        <v>6</v>
      </c>
      <c r="F1326" s="13"/>
    </row>
    <row r="1327" spans="1:6" x14ac:dyDescent="0.35">
      <c r="A1327" s="187">
        <v>13073</v>
      </c>
      <c r="B1327" s="187" t="s">
        <v>1735</v>
      </c>
      <c r="C1327" t="s">
        <v>1</v>
      </c>
      <c r="D1327" t="s">
        <v>1168</v>
      </c>
      <c r="E1327" s="13">
        <v>6</v>
      </c>
      <c r="F1327" s="13"/>
    </row>
    <row r="1328" spans="1:6" x14ac:dyDescent="0.35">
      <c r="A1328" s="187">
        <v>13074</v>
      </c>
      <c r="B1328" s="187" t="s">
        <v>734</v>
      </c>
      <c r="C1328" t="s">
        <v>5</v>
      </c>
      <c r="D1328" t="s">
        <v>743</v>
      </c>
      <c r="E1328" s="13">
        <v>5</v>
      </c>
      <c r="F1328" s="13"/>
    </row>
    <row r="1329" spans="1:6" x14ac:dyDescent="0.35">
      <c r="A1329" s="187">
        <v>13076</v>
      </c>
      <c r="B1329" s="187" t="s">
        <v>735</v>
      </c>
      <c r="C1329" t="s">
        <v>5</v>
      </c>
      <c r="D1329" t="s">
        <v>743</v>
      </c>
      <c r="E1329" s="13">
        <v>5</v>
      </c>
      <c r="F1329" s="13"/>
    </row>
    <row r="1330" spans="1:6" x14ac:dyDescent="0.35">
      <c r="A1330" s="187">
        <v>13077</v>
      </c>
      <c r="B1330" s="187" t="s">
        <v>308</v>
      </c>
      <c r="C1330" t="s">
        <v>5</v>
      </c>
      <c r="D1330" t="s">
        <v>306</v>
      </c>
      <c r="E1330" s="13">
        <v>5</v>
      </c>
      <c r="F1330" s="13"/>
    </row>
    <row r="1331" spans="1:6" x14ac:dyDescent="0.35">
      <c r="A1331" s="187">
        <v>13078</v>
      </c>
      <c r="B1331" s="187" t="s">
        <v>679</v>
      </c>
      <c r="C1331" t="s">
        <v>5</v>
      </c>
      <c r="D1331" t="s">
        <v>1143</v>
      </c>
      <c r="E1331" s="13">
        <v>5</v>
      </c>
      <c r="F1331" s="13"/>
    </row>
    <row r="1332" spans="1:6" x14ac:dyDescent="0.35">
      <c r="A1332" s="187">
        <v>13080</v>
      </c>
      <c r="B1332" s="187" t="s">
        <v>680</v>
      </c>
      <c r="C1332" t="s">
        <v>5</v>
      </c>
      <c r="D1332" t="s">
        <v>1143</v>
      </c>
      <c r="E1332" s="13">
        <v>5</v>
      </c>
      <c r="F1332" s="13"/>
    </row>
    <row r="1333" spans="1:6" x14ac:dyDescent="0.35">
      <c r="A1333" s="187">
        <v>13081</v>
      </c>
      <c r="B1333" s="187" t="s">
        <v>181</v>
      </c>
      <c r="C1333" t="s">
        <v>5</v>
      </c>
      <c r="D1333" t="s">
        <v>178</v>
      </c>
      <c r="E1333" s="13">
        <v>5</v>
      </c>
      <c r="F1333" s="13"/>
    </row>
    <row r="1334" spans="1:6" x14ac:dyDescent="0.35">
      <c r="A1334" s="187">
        <v>13082</v>
      </c>
      <c r="B1334" s="187" t="s">
        <v>547</v>
      </c>
      <c r="C1334" t="s">
        <v>5</v>
      </c>
      <c r="D1334" t="s">
        <v>558</v>
      </c>
      <c r="E1334" s="13">
        <v>6</v>
      </c>
      <c r="F1334" s="13"/>
    </row>
    <row r="1335" spans="1:6" x14ac:dyDescent="0.35">
      <c r="A1335" s="187">
        <v>13083</v>
      </c>
      <c r="B1335" s="187" t="s">
        <v>736</v>
      </c>
      <c r="C1335" t="s">
        <v>5</v>
      </c>
      <c r="D1335" t="s">
        <v>743</v>
      </c>
      <c r="E1335" s="13">
        <v>5</v>
      </c>
      <c r="F1335" s="13"/>
    </row>
    <row r="1336" spans="1:6" x14ac:dyDescent="0.35">
      <c r="A1336" s="187">
        <v>13084</v>
      </c>
      <c r="B1336" s="187" t="s">
        <v>681</v>
      </c>
      <c r="C1336" t="s">
        <v>5</v>
      </c>
      <c r="D1336" t="s">
        <v>1143</v>
      </c>
      <c r="E1336" s="13">
        <v>5</v>
      </c>
      <c r="F1336" s="13"/>
    </row>
    <row r="1337" spans="1:6" x14ac:dyDescent="0.35">
      <c r="A1337" s="187">
        <v>13087</v>
      </c>
      <c r="B1337" s="187" t="s">
        <v>309</v>
      </c>
      <c r="C1337" t="s">
        <v>5</v>
      </c>
      <c r="D1337" t="s">
        <v>306</v>
      </c>
      <c r="E1337" s="13">
        <v>5</v>
      </c>
      <c r="F1337" s="13"/>
    </row>
    <row r="1338" spans="1:6" x14ac:dyDescent="0.35">
      <c r="A1338" s="187">
        <v>13088</v>
      </c>
      <c r="B1338" s="187" t="s">
        <v>682</v>
      </c>
      <c r="C1338" t="s">
        <v>5</v>
      </c>
      <c r="D1338" t="s">
        <v>1143</v>
      </c>
      <c r="E1338" s="13">
        <v>5</v>
      </c>
      <c r="F1338" s="13"/>
    </row>
    <row r="1339" spans="1:6" x14ac:dyDescent="0.35">
      <c r="A1339" s="187">
        <v>13089</v>
      </c>
      <c r="B1339" s="187" t="s">
        <v>682</v>
      </c>
      <c r="C1339" t="s">
        <v>5</v>
      </c>
      <c r="D1339" t="s">
        <v>1143</v>
      </c>
      <c r="E1339" s="13">
        <v>5</v>
      </c>
      <c r="F1339" s="13"/>
    </row>
    <row r="1340" spans="1:6" x14ac:dyDescent="0.35">
      <c r="A1340" s="187">
        <v>13090</v>
      </c>
      <c r="B1340" s="187" t="s">
        <v>682</v>
      </c>
      <c r="C1340" t="s">
        <v>5</v>
      </c>
      <c r="D1340" t="s">
        <v>1143</v>
      </c>
      <c r="E1340" s="13">
        <v>5</v>
      </c>
      <c r="F1340" s="13"/>
    </row>
    <row r="1341" spans="1:6" x14ac:dyDescent="0.35">
      <c r="A1341" s="187">
        <v>13092</v>
      </c>
      <c r="B1341" s="187" t="s">
        <v>182</v>
      </c>
      <c r="C1341" t="s">
        <v>5</v>
      </c>
      <c r="D1341" t="s">
        <v>178</v>
      </c>
      <c r="E1341" s="13">
        <v>5</v>
      </c>
      <c r="F1341" s="13"/>
    </row>
    <row r="1342" spans="1:6" x14ac:dyDescent="0.35">
      <c r="A1342" s="187">
        <v>13093</v>
      </c>
      <c r="B1342" s="187" t="s">
        <v>737</v>
      </c>
      <c r="C1342" t="s">
        <v>5</v>
      </c>
      <c r="D1342" t="s">
        <v>743</v>
      </c>
      <c r="E1342" s="13">
        <v>5</v>
      </c>
      <c r="F1342" s="13"/>
    </row>
    <row r="1343" spans="1:6" x14ac:dyDescent="0.35">
      <c r="A1343" s="187">
        <v>13101</v>
      </c>
      <c r="B1343" s="187" t="s">
        <v>310</v>
      </c>
      <c r="C1343" t="s">
        <v>5</v>
      </c>
      <c r="D1343" t="s">
        <v>306</v>
      </c>
      <c r="E1343" s="13">
        <v>5</v>
      </c>
      <c r="F1343" s="13"/>
    </row>
    <row r="1344" spans="1:6" x14ac:dyDescent="0.35">
      <c r="A1344" s="187">
        <v>13102</v>
      </c>
      <c r="B1344" s="187" t="s">
        <v>1736</v>
      </c>
      <c r="C1344" t="s">
        <v>1</v>
      </c>
      <c r="D1344" t="s">
        <v>1168</v>
      </c>
      <c r="E1344" s="13">
        <v>6</v>
      </c>
      <c r="F1344" s="13"/>
    </row>
    <row r="1345" spans="1:6" x14ac:dyDescent="0.35">
      <c r="A1345" s="187">
        <v>13103</v>
      </c>
      <c r="B1345" s="187" t="s">
        <v>738</v>
      </c>
      <c r="C1345" t="s">
        <v>5</v>
      </c>
      <c r="D1345" t="s">
        <v>743</v>
      </c>
      <c r="E1345" s="13">
        <v>5</v>
      </c>
      <c r="F1345" s="13"/>
    </row>
    <row r="1346" spans="1:6" x14ac:dyDescent="0.35">
      <c r="A1346" s="187">
        <v>13104</v>
      </c>
      <c r="B1346" s="187" t="s">
        <v>683</v>
      </c>
      <c r="C1346" t="s">
        <v>5</v>
      </c>
      <c r="D1346" t="s">
        <v>1143</v>
      </c>
      <c r="E1346" s="13">
        <v>5</v>
      </c>
      <c r="F1346" s="13"/>
    </row>
    <row r="1347" spans="1:6" x14ac:dyDescent="0.35">
      <c r="A1347" s="187">
        <v>13107</v>
      </c>
      <c r="B1347" s="187" t="s">
        <v>739</v>
      </c>
      <c r="C1347" t="s">
        <v>5</v>
      </c>
      <c r="D1347" t="s">
        <v>743</v>
      </c>
      <c r="E1347" s="13">
        <v>5</v>
      </c>
      <c r="F1347" s="13"/>
    </row>
    <row r="1348" spans="1:6" x14ac:dyDescent="0.35">
      <c r="A1348" s="187">
        <v>13108</v>
      </c>
      <c r="B1348" s="187" t="s">
        <v>684</v>
      </c>
      <c r="C1348" t="s">
        <v>5</v>
      </c>
      <c r="D1348" t="s">
        <v>1143</v>
      </c>
      <c r="E1348" s="13">
        <v>5</v>
      </c>
      <c r="F1348" s="13"/>
    </row>
    <row r="1349" spans="1:6" x14ac:dyDescent="0.35">
      <c r="A1349" s="187">
        <v>13110</v>
      </c>
      <c r="B1349" s="187" t="s">
        <v>685</v>
      </c>
      <c r="C1349" t="s">
        <v>5</v>
      </c>
      <c r="D1349" t="s">
        <v>1143</v>
      </c>
      <c r="E1349" s="13">
        <v>5</v>
      </c>
      <c r="F1349" s="13"/>
    </row>
    <row r="1350" spans="1:6" x14ac:dyDescent="0.35">
      <c r="A1350" s="187">
        <v>13111</v>
      </c>
      <c r="B1350" s="187" t="s">
        <v>183</v>
      </c>
      <c r="C1350" t="s">
        <v>5</v>
      </c>
      <c r="D1350" t="s">
        <v>178</v>
      </c>
      <c r="E1350" s="13">
        <v>5</v>
      </c>
      <c r="F1350" s="13"/>
    </row>
    <row r="1351" spans="1:6" x14ac:dyDescent="0.35">
      <c r="A1351" s="187">
        <v>13112</v>
      </c>
      <c r="B1351" s="187" t="s">
        <v>686</v>
      </c>
      <c r="C1351" t="s">
        <v>5</v>
      </c>
      <c r="D1351" t="s">
        <v>1143</v>
      </c>
      <c r="E1351" s="13">
        <v>5</v>
      </c>
      <c r="F1351" s="13"/>
    </row>
    <row r="1352" spans="1:6" x14ac:dyDescent="0.35">
      <c r="A1352" s="187">
        <v>13113</v>
      </c>
      <c r="B1352" s="187" t="s">
        <v>184</v>
      </c>
      <c r="C1352" t="s">
        <v>5</v>
      </c>
      <c r="D1352" t="s">
        <v>178</v>
      </c>
      <c r="E1352" s="13">
        <v>5</v>
      </c>
      <c r="F1352" s="13"/>
    </row>
    <row r="1353" spans="1:6" x14ac:dyDescent="0.35">
      <c r="A1353" s="187">
        <v>13114</v>
      </c>
      <c r="B1353" s="187" t="s">
        <v>740</v>
      </c>
      <c r="C1353" t="s">
        <v>5</v>
      </c>
      <c r="D1353" t="s">
        <v>743</v>
      </c>
      <c r="E1353" s="13">
        <v>5</v>
      </c>
      <c r="F1353" s="13"/>
    </row>
    <row r="1354" spans="1:6" x14ac:dyDescent="0.35">
      <c r="A1354" s="187">
        <v>13115</v>
      </c>
      <c r="B1354" s="187" t="s">
        <v>741</v>
      </c>
      <c r="C1354" t="s">
        <v>5</v>
      </c>
      <c r="D1354" t="s">
        <v>743</v>
      </c>
      <c r="E1354" s="13">
        <v>5</v>
      </c>
      <c r="F1354" s="13"/>
    </row>
    <row r="1355" spans="1:6" x14ac:dyDescent="0.35">
      <c r="A1355" s="187">
        <v>13116</v>
      </c>
      <c r="B1355" s="187" t="s">
        <v>687</v>
      </c>
      <c r="C1355" t="s">
        <v>5</v>
      </c>
      <c r="D1355" t="s">
        <v>1143</v>
      </c>
      <c r="E1355" s="13">
        <v>5</v>
      </c>
      <c r="F1355" s="13"/>
    </row>
    <row r="1356" spans="1:6" x14ac:dyDescent="0.35">
      <c r="A1356" s="187">
        <v>13117</v>
      </c>
      <c r="B1356" s="187" t="s">
        <v>185</v>
      </c>
      <c r="C1356" t="s">
        <v>5</v>
      </c>
      <c r="D1356" t="s">
        <v>178</v>
      </c>
      <c r="E1356" s="13">
        <v>5</v>
      </c>
      <c r="F1356" s="13"/>
    </row>
    <row r="1357" spans="1:6" x14ac:dyDescent="0.35">
      <c r="A1357" s="187">
        <v>13118</v>
      </c>
      <c r="B1357" s="187" t="s">
        <v>186</v>
      </c>
      <c r="C1357" t="s">
        <v>5</v>
      </c>
      <c r="D1357" t="s">
        <v>178</v>
      </c>
      <c r="E1357" s="13">
        <v>5</v>
      </c>
      <c r="F1357" s="13"/>
    </row>
    <row r="1358" spans="1:6" x14ac:dyDescent="0.35">
      <c r="A1358" s="187">
        <v>13119</v>
      </c>
      <c r="B1358" s="187" t="s">
        <v>688</v>
      </c>
      <c r="C1358" t="s">
        <v>5</v>
      </c>
      <c r="D1358" t="s">
        <v>1143</v>
      </c>
      <c r="E1358" s="13">
        <v>5</v>
      </c>
      <c r="F1358" s="13"/>
    </row>
    <row r="1359" spans="1:6" x14ac:dyDescent="0.35">
      <c r="A1359" s="187">
        <v>13120</v>
      </c>
      <c r="B1359" s="187" t="s">
        <v>689</v>
      </c>
      <c r="C1359" t="s">
        <v>5</v>
      </c>
      <c r="D1359" t="s">
        <v>1143</v>
      </c>
      <c r="E1359" s="13">
        <v>5</v>
      </c>
      <c r="F1359" s="13"/>
    </row>
    <row r="1360" spans="1:6" x14ac:dyDescent="0.35">
      <c r="A1360" s="187">
        <v>13121</v>
      </c>
      <c r="B1360" s="187" t="s">
        <v>742</v>
      </c>
      <c r="C1360" t="s">
        <v>5</v>
      </c>
      <c r="D1360" t="s">
        <v>743</v>
      </c>
      <c r="E1360" s="13">
        <v>5</v>
      </c>
      <c r="F1360" s="13"/>
    </row>
    <row r="1361" spans="1:6" x14ac:dyDescent="0.35">
      <c r="A1361" s="187">
        <v>13122</v>
      </c>
      <c r="B1361" s="187" t="s">
        <v>548</v>
      </c>
      <c r="C1361" t="s">
        <v>5</v>
      </c>
      <c r="D1361" t="s">
        <v>558</v>
      </c>
      <c r="E1361" s="13">
        <v>6</v>
      </c>
      <c r="F1361" s="13"/>
    </row>
    <row r="1362" spans="1:6" x14ac:dyDescent="0.35">
      <c r="A1362" s="187">
        <v>13123</v>
      </c>
      <c r="B1362" s="187" t="s">
        <v>620</v>
      </c>
      <c r="C1362" t="s">
        <v>5</v>
      </c>
      <c r="D1362" t="s">
        <v>562</v>
      </c>
      <c r="E1362" s="13">
        <v>6</v>
      </c>
      <c r="F1362" s="13"/>
    </row>
    <row r="1363" spans="1:6" x14ac:dyDescent="0.35">
      <c r="A1363" s="187">
        <v>13124</v>
      </c>
      <c r="B1363" s="187" t="s">
        <v>230</v>
      </c>
      <c r="C1363" t="s">
        <v>1</v>
      </c>
      <c r="D1363" t="s">
        <v>1144</v>
      </c>
      <c r="E1363" s="13">
        <v>6</v>
      </c>
      <c r="F1363" s="13"/>
    </row>
    <row r="1364" spans="1:6" x14ac:dyDescent="0.35">
      <c r="A1364" s="187">
        <v>13126</v>
      </c>
      <c r="B1364" s="187" t="s">
        <v>743</v>
      </c>
      <c r="C1364" t="s">
        <v>5</v>
      </c>
      <c r="D1364" t="s">
        <v>743</v>
      </c>
      <c r="E1364" s="13">
        <v>5</v>
      </c>
      <c r="F1364" s="13"/>
    </row>
    <row r="1365" spans="1:6" x14ac:dyDescent="0.35">
      <c r="A1365" s="187">
        <v>13131</v>
      </c>
      <c r="B1365" s="187" t="s">
        <v>744</v>
      </c>
      <c r="C1365" t="s">
        <v>5</v>
      </c>
      <c r="D1365" t="s">
        <v>743</v>
      </c>
      <c r="E1365" s="13">
        <v>5</v>
      </c>
      <c r="F1365" s="13"/>
    </row>
    <row r="1366" spans="1:6" x14ac:dyDescent="0.35">
      <c r="A1366" s="187">
        <v>13132</v>
      </c>
      <c r="B1366" s="187" t="s">
        <v>745</v>
      </c>
      <c r="C1366" t="s">
        <v>5</v>
      </c>
      <c r="D1366" t="s">
        <v>743</v>
      </c>
      <c r="E1366" s="13">
        <v>5</v>
      </c>
      <c r="F1366" s="13"/>
    </row>
    <row r="1367" spans="1:6" x14ac:dyDescent="0.35">
      <c r="A1367" s="187">
        <v>13134</v>
      </c>
      <c r="B1367" s="187" t="s">
        <v>549</v>
      </c>
      <c r="C1367" t="s">
        <v>5</v>
      </c>
      <c r="D1367" t="s">
        <v>558</v>
      </c>
      <c r="E1367" s="13">
        <v>6</v>
      </c>
      <c r="F1367" s="13"/>
    </row>
    <row r="1368" spans="1:6" x14ac:dyDescent="0.35">
      <c r="A1368" s="187">
        <v>13135</v>
      </c>
      <c r="B1368" s="187" t="s">
        <v>746</v>
      </c>
      <c r="C1368" t="s">
        <v>5</v>
      </c>
      <c r="D1368" t="s">
        <v>743</v>
      </c>
      <c r="E1368" s="13">
        <v>5</v>
      </c>
      <c r="F1368" s="13"/>
    </row>
    <row r="1369" spans="1:6" x14ac:dyDescent="0.35">
      <c r="A1369" s="187">
        <v>13136</v>
      </c>
      <c r="B1369" s="187" t="s">
        <v>231</v>
      </c>
      <c r="C1369" t="s">
        <v>1</v>
      </c>
      <c r="D1369" t="s">
        <v>1144</v>
      </c>
      <c r="E1369" s="13">
        <v>6</v>
      </c>
      <c r="F1369" s="13"/>
    </row>
    <row r="1370" spans="1:6" x14ac:dyDescent="0.35">
      <c r="A1370" s="187">
        <v>13137</v>
      </c>
      <c r="B1370" s="187" t="s">
        <v>690</v>
      </c>
      <c r="C1370" t="s">
        <v>5</v>
      </c>
      <c r="D1370" t="s">
        <v>1143</v>
      </c>
      <c r="E1370" s="13">
        <v>5</v>
      </c>
      <c r="F1370" s="13"/>
    </row>
    <row r="1371" spans="1:6" x14ac:dyDescent="0.35">
      <c r="A1371" s="187">
        <v>13138</v>
      </c>
      <c r="B1371" s="187" t="s">
        <v>691</v>
      </c>
      <c r="C1371" t="s">
        <v>5</v>
      </c>
      <c r="D1371" t="s">
        <v>1143</v>
      </c>
      <c r="E1371" s="13">
        <v>5</v>
      </c>
      <c r="F1371" s="13"/>
    </row>
    <row r="1372" spans="1:6" x14ac:dyDescent="0.35">
      <c r="A1372" s="187">
        <v>13139</v>
      </c>
      <c r="B1372" s="187" t="s">
        <v>187</v>
      </c>
      <c r="C1372" t="s">
        <v>5</v>
      </c>
      <c r="D1372" t="s">
        <v>178</v>
      </c>
      <c r="E1372" s="13">
        <v>5</v>
      </c>
      <c r="F1372" s="13"/>
    </row>
    <row r="1373" spans="1:6" x14ac:dyDescent="0.35">
      <c r="A1373" s="187">
        <v>13140</v>
      </c>
      <c r="B1373" s="187" t="s">
        <v>188</v>
      </c>
      <c r="C1373" t="s">
        <v>5</v>
      </c>
      <c r="D1373" t="s">
        <v>178</v>
      </c>
      <c r="E1373" s="13">
        <v>5</v>
      </c>
      <c r="F1373" s="13"/>
    </row>
    <row r="1374" spans="1:6" x14ac:dyDescent="0.35">
      <c r="A1374" s="187">
        <v>13141</v>
      </c>
      <c r="B1374" s="187" t="s">
        <v>311</v>
      </c>
      <c r="C1374" t="s">
        <v>5</v>
      </c>
      <c r="D1374" t="s">
        <v>306</v>
      </c>
      <c r="E1374" s="13">
        <v>5</v>
      </c>
      <c r="F1374" s="13"/>
    </row>
    <row r="1375" spans="1:6" x14ac:dyDescent="0.35">
      <c r="A1375" s="187">
        <v>13142</v>
      </c>
      <c r="B1375" s="187" t="s">
        <v>747</v>
      </c>
      <c r="C1375" t="s">
        <v>5</v>
      </c>
      <c r="D1375" t="s">
        <v>743</v>
      </c>
      <c r="E1375" s="13">
        <v>5</v>
      </c>
      <c r="F1375" s="13"/>
    </row>
    <row r="1376" spans="1:6" x14ac:dyDescent="0.35">
      <c r="A1376" s="187">
        <v>13143</v>
      </c>
      <c r="B1376" s="187" t="s">
        <v>1737</v>
      </c>
      <c r="C1376" t="s">
        <v>5</v>
      </c>
      <c r="D1376" t="s">
        <v>1170</v>
      </c>
      <c r="E1376" s="13">
        <v>5</v>
      </c>
      <c r="F1376" s="13"/>
    </row>
    <row r="1377" spans="1:6" x14ac:dyDescent="0.35">
      <c r="A1377" s="187">
        <v>13144</v>
      </c>
      <c r="B1377" s="187" t="s">
        <v>748</v>
      </c>
      <c r="C1377" t="s">
        <v>5</v>
      </c>
      <c r="D1377" t="s">
        <v>743</v>
      </c>
      <c r="E1377" s="13">
        <v>5</v>
      </c>
      <c r="F1377" s="13"/>
    </row>
    <row r="1378" spans="1:6" x14ac:dyDescent="0.35">
      <c r="A1378" s="187">
        <v>13145</v>
      </c>
      <c r="B1378" s="187" t="s">
        <v>749</v>
      </c>
      <c r="C1378" t="s">
        <v>5</v>
      </c>
      <c r="D1378" t="s">
        <v>743</v>
      </c>
      <c r="E1378" s="13">
        <v>5</v>
      </c>
      <c r="F1378" s="13"/>
    </row>
    <row r="1379" spans="1:6" x14ac:dyDescent="0.35">
      <c r="A1379" s="187">
        <v>13146</v>
      </c>
      <c r="B1379" s="187" t="s">
        <v>1738</v>
      </c>
      <c r="C1379" t="s">
        <v>5</v>
      </c>
      <c r="D1379" t="s">
        <v>1170</v>
      </c>
      <c r="E1379" s="13">
        <v>5</v>
      </c>
      <c r="F1379" s="13"/>
    </row>
    <row r="1380" spans="1:6" x14ac:dyDescent="0.35">
      <c r="A1380" s="187">
        <v>13147</v>
      </c>
      <c r="B1380" s="187" t="s">
        <v>189</v>
      </c>
      <c r="C1380" t="s">
        <v>5</v>
      </c>
      <c r="D1380" t="s">
        <v>178</v>
      </c>
      <c r="E1380" s="13">
        <v>5</v>
      </c>
      <c r="F1380" s="13"/>
    </row>
    <row r="1381" spans="1:6" x14ac:dyDescent="0.35">
      <c r="A1381" s="187">
        <v>13148</v>
      </c>
      <c r="B1381" s="187" t="s">
        <v>1739</v>
      </c>
      <c r="C1381" t="s">
        <v>5</v>
      </c>
      <c r="D1381" t="s">
        <v>1169</v>
      </c>
      <c r="E1381" s="13">
        <v>5</v>
      </c>
      <c r="F1381" s="13"/>
    </row>
    <row r="1382" spans="1:6" x14ac:dyDescent="0.35">
      <c r="A1382" s="187">
        <v>13152</v>
      </c>
      <c r="B1382" s="187" t="s">
        <v>692</v>
      </c>
      <c r="C1382" t="s">
        <v>5</v>
      </c>
      <c r="D1382" t="s">
        <v>1143</v>
      </c>
      <c r="E1382" s="13">
        <v>5</v>
      </c>
      <c r="F1382" s="13"/>
    </row>
    <row r="1383" spans="1:6" x14ac:dyDescent="0.35">
      <c r="A1383" s="187">
        <v>13153</v>
      </c>
      <c r="B1383" s="187" t="s">
        <v>693</v>
      </c>
      <c r="C1383" t="s">
        <v>5</v>
      </c>
      <c r="D1383" t="s">
        <v>1143</v>
      </c>
      <c r="E1383" s="13">
        <v>5</v>
      </c>
      <c r="F1383" s="13"/>
    </row>
    <row r="1384" spans="1:6" x14ac:dyDescent="0.35">
      <c r="A1384" s="187">
        <v>13154</v>
      </c>
      <c r="B1384" s="187" t="s">
        <v>1740</v>
      </c>
      <c r="C1384" t="s">
        <v>5</v>
      </c>
      <c r="D1384" t="s">
        <v>1170</v>
      </c>
      <c r="E1384" s="13">
        <v>5</v>
      </c>
      <c r="F1384" s="13"/>
    </row>
    <row r="1385" spans="1:6" x14ac:dyDescent="0.35">
      <c r="A1385" s="187">
        <v>13155</v>
      </c>
      <c r="B1385" s="187" t="s">
        <v>232</v>
      </c>
      <c r="C1385" t="s">
        <v>1</v>
      </c>
      <c r="D1385" t="s">
        <v>1144</v>
      </c>
      <c r="E1385" s="13">
        <v>6</v>
      </c>
      <c r="F1385" s="13"/>
    </row>
    <row r="1386" spans="1:6" x14ac:dyDescent="0.35">
      <c r="A1386" s="187">
        <v>13156</v>
      </c>
      <c r="B1386" s="187" t="s">
        <v>190</v>
      </c>
      <c r="C1386" t="s">
        <v>5</v>
      </c>
      <c r="D1386" t="s">
        <v>178</v>
      </c>
      <c r="E1386" s="13">
        <v>5</v>
      </c>
      <c r="F1386" s="13"/>
    </row>
    <row r="1387" spans="1:6" x14ac:dyDescent="0.35">
      <c r="A1387" s="187">
        <v>13157</v>
      </c>
      <c r="B1387" s="187" t="s">
        <v>621</v>
      </c>
      <c r="C1387" t="s">
        <v>5</v>
      </c>
      <c r="D1387" t="s">
        <v>562</v>
      </c>
      <c r="E1387" s="13">
        <v>6</v>
      </c>
      <c r="F1387" s="13"/>
    </row>
    <row r="1388" spans="1:6" x14ac:dyDescent="0.35">
      <c r="A1388" s="187">
        <v>13158</v>
      </c>
      <c r="B1388" s="187" t="s">
        <v>312</v>
      </c>
      <c r="C1388" t="s">
        <v>5</v>
      </c>
      <c r="D1388" t="s">
        <v>306</v>
      </c>
      <c r="E1388" s="13">
        <v>5</v>
      </c>
      <c r="F1388" s="13"/>
    </row>
    <row r="1389" spans="1:6" x14ac:dyDescent="0.35">
      <c r="A1389" s="187">
        <v>13159</v>
      </c>
      <c r="B1389" s="187" t="s">
        <v>694</v>
      </c>
      <c r="C1389" t="s">
        <v>5</v>
      </c>
      <c r="D1389" t="s">
        <v>1143</v>
      </c>
      <c r="E1389" s="13">
        <v>5</v>
      </c>
      <c r="F1389" s="13"/>
    </row>
    <row r="1390" spans="1:6" x14ac:dyDescent="0.35">
      <c r="A1390" s="187">
        <v>13160</v>
      </c>
      <c r="B1390" s="187" t="s">
        <v>191</v>
      </c>
      <c r="C1390" t="s">
        <v>5</v>
      </c>
      <c r="D1390" t="s">
        <v>178</v>
      </c>
      <c r="E1390" s="13">
        <v>5</v>
      </c>
      <c r="F1390" s="13"/>
    </row>
    <row r="1391" spans="1:6" x14ac:dyDescent="0.35">
      <c r="A1391" s="187">
        <v>13162</v>
      </c>
      <c r="B1391" s="187" t="s">
        <v>622</v>
      </c>
      <c r="C1391" t="s">
        <v>5</v>
      </c>
      <c r="D1391" t="s">
        <v>562</v>
      </c>
      <c r="E1391" s="13">
        <v>6</v>
      </c>
      <c r="F1391" s="13"/>
    </row>
    <row r="1392" spans="1:6" x14ac:dyDescent="0.35">
      <c r="A1392" s="187">
        <v>13163</v>
      </c>
      <c r="B1392" s="187" t="s">
        <v>550</v>
      </c>
      <c r="C1392" t="s">
        <v>5</v>
      </c>
      <c r="D1392" t="s">
        <v>558</v>
      </c>
      <c r="E1392" s="13">
        <v>6</v>
      </c>
      <c r="F1392" s="13"/>
    </row>
    <row r="1393" spans="1:6" x14ac:dyDescent="0.35">
      <c r="A1393" s="187">
        <v>13164</v>
      </c>
      <c r="B1393" s="187" t="s">
        <v>695</v>
      </c>
      <c r="C1393" t="s">
        <v>5</v>
      </c>
      <c r="D1393" t="s">
        <v>1143</v>
      </c>
      <c r="E1393" s="13">
        <v>5</v>
      </c>
      <c r="F1393" s="13"/>
    </row>
    <row r="1394" spans="1:6" x14ac:dyDescent="0.35">
      <c r="A1394" s="187">
        <v>13165</v>
      </c>
      <c r="B1394" s="187" t="s">
        <v>1741</v>
      </c>
      <c r="C1394" t="s">
        <v>5</v>
      </c>
      <c r="D1394" t="s">
        <v>1169</v>
      </c>
      <c r="E1394" s="13">
        <v>5</v>
      </c>
      <c r="F1394" s="13"/>
    </row>
    <row r="1395" spans="1:6" x14ac:dyDescent="0.35">
      <c r="A1395" s="187">
        <v>13166</v>
      </c>
      <c r="B1395" s="187" t="s">
        <v>192</v>
      </c>
      <c r="C1395" t="s">
        <v>5</v>
      </c>
      <c r="D1395" t="s">
        <v>178</v>
      </c>
      <c r="E1395" s="13">
        <v>5</v>
      </c>
      <c r="F1395" s="13"/>
    </row>
    <row r="1396" spans="1:6" x14ac:dyDescent="0.35">
      <c r="A1396" s="187">
        <v>13167</v>
      </c>
      <c r="B1396" s="187" t="s">
        <v>750</v>
      </c>
      <c r="C1396" t="s">
        <v>5</v>
      </c>
      <c r="D1396" t="s">
        <v>743</v>
      </c>
      <c r="E1396" s="13">
        <v>5</v>
      </c>
      <c r="F1396" s="13"/>
    </row>
    <row r="1397" spans="1:6" x14ac:dyDescent="0.35">
      <c r="A1397" s="187">
        <v>13201</v>
      </c>
      <c r="B1397" s="187" t="s">
        <v>5</v>
      </c>
      <c r="C1397" t="s">
        <v>5</v>
      </c>
      <c r="D1397" t="s">
        <v>1143</v>
      </c>
      <c r="E1397" s="13">
        <v>5</v>
      </c>
      <c r="F1397" s="13"/>
    </row>
    <row r="1398" spans="1:6" x14ac:dyDescent="0.35">
      <c r="A1398" s="187">
        <v>13202</v>
      </c>
      <c r="B1398" s="187" t="s">
        <v>5</v>
      </c>
      <c r="C1398" t="s">
        <v>5</v>
      </c>
      <c r="D1398" t="s">
        <v>1143</v>
      </c>
      <c r="E1398" s="13">
        <v>5</v>
      </c>
      <c r="F1398" s="13"/>
    </row>
    <row r="1399" spans="1:6" x14ac:dyDescent="0.35">
      <c r="A1399" s="187">
        <v>13203</v>
      </c>
      <c r="B1399" s="187" t="s">
        <v>5</v>
      </c>
      <c r="C1399" t="s">
        <v>5</v>
      </c>
      <c r="D1399" t="s">
        <v>1143</v>
      </c>
      <c r="E1399" s="13">
        <v>5</v>
      </c>
      <c r="F1399" s="13"/>
    </row>
    <row r="1400" spans="1:6" x14ac:dyDescent="0.35">
      <c r="A1400" s="187">
        <v>13204</v>
      </c>
      <c r="B1400" s="187" t="s">
        <v>5</v>
      </c>
      <c r="C1400" t="s">
        <v>5</v>
      </c>
      <c r="D1400" t="s">
        <v>1143</v>
      </c>
      <c r="E1400" s="13">
        <v>5</v>
      </c>
      <c r="F1400" s="13"/>
    </row>
    <row r="1401" spans="1:6" x14ac:dyDescent="0.35">
      <c r="A1401" s="187">
        <v>13205</v>
      </c>
      <c r="B1401" s="187" t="s">
        <v>5</v>
      </c>
      <c r="C1401" t="s">
        <v>5</v>
      </c>
      <c r="D1401" t="s">
        <v>1143</v>
      </c>
      <c r="E1401" s="13">
        <v>5</v>
      </c>
      <c r="F1401" s="13"/>
    </row>
    <row r="1402" spans="1:6" x14ac:dyDescent="0.35">
      <c r="A1402" s="187">
        <v>13206</v>
      </c>
      <c r="B1402" s="187" t="s">
        <v>5</v>
      </c>
      <c r="C1402" t="s">
        <v>5</v>
      </c>
      <c r="D1402" t="s">
        <v>1143</v>
      </c>
      <c r="E1402" s="13">
        <v>5</v>
      </c>
      <c r="F1402" s="13"/>
    </row>
    <row r="1403" spans="1:6" x14ac:dyDescent="0.35">
      <c r="A1403" s="187">
        <v>13207</v>
      </c>
      <c r="B1403" s="187" t="s">
        <v>5</v>
      </c>
      <c r="C1403" t="s">
        <v>5</v>
      </c>
      <c r="D1403" t="s">
        <v>1143</v>
      </c>
      <c r="E1403" s="13">
        <v>5</v>
      </c>
      <c r="F1403" s="13"/>
    </row>
    <row r="1404" spans="1:6" x14ac:dyDescent="0.35">
      <c r="A1404" s="187">
        <v>13208</v>
      </c>
      <c r="B1404" s="187" t="s">
        <v>5</v>
      </c>
      <c r="C1404" t="s">
        <v>5</v>
      </c>
      <c r="D1404" t="s">
        <v>1143</v>
      </c>
      <c r="E1404" s="13">
        <v>5</v>
      </c>
      <c r="F1404" s="13"/>
    </row>
    <row r="1405" spans="1:6" x14ac:dyDescent="0.35">
      <c r="A1405" s="187">
        <v>13209</v>
      </c>
      <c r="B1405" s="187" t="s">
        <v>5</v>
      </c>
      <c r="C1405" t="s">
        <v>5</v>
      </c>
      <c r="D1405" t="s">
        <v>1143</v>
      </c>
      <c r="E1405" s="13">
        <v>5</v>
      </c>
      <c r="F1405" s="13"/>
    </row>
    <row r="1406" spans="1:6" x14ac:dyDescent="0.35">
      <c r="A1406" s="187">
        <v>13210</v>
      </c>
      <c r="B1406" s="187" t="s">
        <v>5</v>
      </c>
      <c r="C1406" t="s">
        <v>5</v>
      </c>
      <c r="D1406" t="s">
        <v>1143</v>
      </c>
      <c r="E1406" s="13">
        <v>5</v>
      </c>
      <c r="F1406" s="13"/>
    </row>
    <row r="1407" spans="1:6" x14ac:dyDescent="0.35">
      <c r="A1407" s="187">
        <v>13211</v>
      </c>
      <c r="B1407" s="187" t="s">
        <v>5</v>
      </c>
      <c r="C1407" t="s">
        <v>5</v>
      </c>
      <c r="D1407" t="s">
        <v>1143</v>
      </c>
      <c r="E1407" s="13">
        <v>5</v>
      </c>
      <c r="F1407" s="13"/>
    </row>
    <row r="1408" spans="1:6" x14ac:dyDescent="0.35">
      <c r="A1408" s="187">
        <v>13212</v>
      </c>
      <c r="B1408" s="187" t="s">
        <v>5</v>
      </c>
      <c r="C1408" t="s">
        <v>5</v>
      </c>
      <c r="D1408" t="s">
        <v>1143</v>
      </c>
      <c r="E1408" s="13">
        <v>5</v>
      </c>
      <c r="F1408" s="13"/>
    </row>
    <row r="1409" spans="1:6" x14ac:dyDescent="0.35">
      <c r="A1409" s="187">
        <v>13214</v>
      </c>
      <c r="B1409" s="187" t="s">
        <v>5</v>
      </c>
      <c r="C1409" t="s">
        <v>5</v>
      </c>
      <c r="D1409" t="s">
        <v>1143</v>
      </c>
      <c r="E1409" s="13">
        <v>5</v>
      </c>
      <c r="F1409" s="13"/>
    </row>
    <row r="1410" spans="1:6" x14ac:dyDescent="0.35">
      <c r="A1410" s="187">
        <v>13215</v>
      </c>
      <c r="B1410" s="187" t="s">
        <v>5</v>
      </c>
      <c r="C1410" t="s">
        <v>5</v>
      </c>
      <c r="D1410" t="s">
        <v>1143</v>
      </c>
      <c r="E1410" s="13">
        <v>5</v>
      </c>
      <c r="F1410" s="13"/>
    </row>
    <row r="1411" spans="1:6" x14ac:dyDescent="0.35">
      <c r="A1411" s="187">
        <v>13217</v>
      </c>
      <c r="B1411" s="187" t="s">
        <v>5</v>
      </c>
      <c r="C1411" t="s">
        <v>5</v>
      </c>
      <c r="D1411" t="s">
        <v>1143</v>
      </c>
      <c r="E1411" s="13">
        <v>5</v>
      </c>
      <c r="F1411" s="13"/>
    </row>
    <row r="1412" spans="1:6" x14ac:dyDescent="0.35">
      <c r="A1412" s="187">
        <v>13218</v>
      </c>
      <c r="B1412" s="187" t="s">
        <v>5</v>
      </c>
      <c r="C1412" t="s">
        <v>5</v>
      </c>
      <c r="D1412" t="s">
        <v>1143</v>
      </c>
      <c r="E1412" s="13">
        <v>5</v>
      </c>
      <c r="F1412" s="13"/>
    </row>
    <row r="1413" spans="1:6" x14ac:dyDescent="0.35">
      <c r="A1413" s="187">
        <v>13219</v>
      </c>
      <c r="B1413" s="187" t="s">
        <v>5</v>
      </c>
      <c r="C1413" t="s">
        <v>5</v>
      </c>
      <c r="D1413" t="s">
        <v>1143</v>
      </c>
      <c r="E1413" s="13">
        <v>5</v>
      </c>
      <c r="F1413" s="13"/>
    </row>
    <row r="1414" spans="1:6" x14ac:dyDescent="0.35">
      <c r="A1414" s="187">
        <v>13220</v>
      </c>
      <c r="B1414" s="187" t="s">
        <v>5</v>
      </c>
      <c r="C1414" t="s">
        <v>5</v>
      </c>
      <c r="D1414" t="s">
        <v>1143</v>
      </c>
      <c r="E1414" s="13">
        <v>5</v>
      </c>
      <c r="F1414" s="13"/>
    </row>
    <row r="1415" spans="1:6" x14ac:dyDescent="0.35">
      <c r="A1415" s="187">
        <v>13221</v>
      </c>
      <c r="B1415" s="187" t="s">
        <v>5</v>
      </c>
      <c r="C1415" t="s">
        <v>5</v>
      </c>
      <c r="D1415" t="s">
        <v>1143</v>
      </c>
      <c r="E1415" s="13">
        <v>5</v>
      </c>
      <c r="F1415" s="13"/>
    </row>
    <row r="1416" spans="1:6" x14ac:dyDescent="0.35">
      <c r="A1416" s="187">
        <v>13224</v>
      </c>
      <c r="B1416" s="187" t="s">
        <v>5</v>
      </c>
      <c r="C1416" t="s">
        <v>5</v>
      </c>
      <c r="D1416" t="s">
        <v>1143</v>
      </c>
      <c r="E1416" s="13">
        <v>5</v>
      </c>
      <c r="F1416" s="13"/>
    </row>
    <row r="1417" spans="1:6" x14ac:dyDescent="0.35">
      <c r="A1417" s="187">
        <v>13225</v>
      </c>
      <c r="B1417" s="187" t="s">
        <v>5</v>
      </c>
      <c r="C1417" t="s">
        <v>5</v>
      </c>
      <c r="D1417" t="s">
        <v>1143</v>
      </c>
      <c r="E1417" s="13">
        <v>5</v>
      </c>
      <c r="F1417" s="13"/>
    </row>
    <row r="1418" spans="1:6" x14ac:dyDescent="0.35">
      <c r="A1418" s="187">
        <v>13235</v>
      </c>
      <c r="B1418" s="187" t="s">
        <v>5</v>
      </c>
      <c r="C1418" t="s">
        <v>5</v>
      </c>
      <c r="D1418" t="s">
        <v>1143</v>
      </c>
      <c r="E1418" s="13">
        <v>5</v>
      </c>
      <c r="F1418" s="13"/>
    </row>
    <row r="1419" spans="1:6" x14ac:dyDescent="0.35">
      <c r="A1419" s="187">
        <v>13244</v>
      </c>
      <c r="B1419" s="187" t="s">
        <v>5</v>
      </c>
      <c r="C1419" t="s">
        <v>5</v>
      </c>
      <c r="D1419" t="s">
        <v>1143</v>
      </c>
      <c r="E1419" s="13">
        <v>5</v>
      </c>
      <c r="F1419" s="13"/>
    </row>
    <row r="1420" spans="1:6" x14ac:dyDescent="0.35">
      <c r="A1420" s="187">
        <v>13250</v>
      </c>
      <c r="B1420" s="187" t="s">
        <v>5</v>
      </c>
      <c r="C1420" t="s">
        <v>5</v>
      </c>
      <c r="D1420" t="s">
        <v>1143</v>
      </c>
      <c r="E1420" s="13">
        <v>5</v>
      </c>
      <c r="F1420" s="13"/>
    </row>
    <row r="1421" spans="1:6" x14ac:dyDescent="0.35">
      <c r="A1421" s="187">
        <v>13251</v>
      </c>
      <c r="B1421" s="187" t="s">
        <v>5</v>
      </c>
      <c r="C1421" t="s">
        <v>5</v>
      </c>
      <c r="D1421" t="s">
        <v>1143</v>
      </c>
      <c r="E1421" s="13">
        <v>5</v>
      </c>
      <c r="F1421" s="13"/>
    </row>
    <row r="1422" spans="1:6" x14ac:dyDescent="0.35">
      <c r="A1422" s="187">
        <v>13252</v>
      </c>
      <c r="B1422" s="187" t="s">
        <v>5</v>
      </c>
      <c r="C1422" t="s">
        <v>5</v>
      </c>
      <c r="D1422" t="s">
        <v>1143</v>
      </c>
      <c r="E1422" s="13">
        <v>5</v>
      </c>
      <c r="F1422" s="13"/>
    </row>
    <row r="1423" spans="1:6" x14ac:dyDescent="0.35">
      <c r="A1423" s="187">
        <v>13261</v>
      </c>
      <c r="B1423" s="187" t="s">
        <v>5</v>
      </c>
      <c r="C1423" t="s">
        <v>5</v>
      </c>
      <c r="D1423" t="s">
        <v>1143</v>
      </c>
      <c r="E1423" s="13">
        <v>5</v>
      </c>
      <c r="F1423" s="13"/>
    </row>
    <row r="1424" spans="1:6" x14ac:dyDescent="0.35">
      <c r="A1424" s="187">
        <v>13290</v>
      </c>
      <c r="B1424" s="187" t="s">
        <v>5</v>
      </c>
      <c r="C1424" t="s">
        <v>5</v>
      </c>
      <c r="D1424" t="s">
        <v>1143</v>
      </c>
      <c r="E1424" s="13">
        <v>5</v>
      </c>
      <c r="F1424" s="13"/>
    </row>
    <row r="1425" spans="1:6" x14ac:dyDescent="0.35">
      <c r="A1425" s="187">
        <v>13301</v>
      </c>
      <c r="B1425" s="187" t="s">
        <v>623</v>
      </c>
      <c r="C1425" t="s">
        <v>5</v>
      </c>
      <c r="D1425" t="s">
        <v>562</v>
      </c>
      <c r="E1425" s="13">
        <v>6</v>
      </c>
      <c r="F1425" s="13"/>
    </row>
    <row r="1426" spans="1:6" x14ac:dyDescent="0.35">
      <c r="A1426" s="187">
        <v>13302</v>
      </c>
      <c r="B1426" s="187" t="s">
        <v>751</v>
      </c>
      <c r="C1426" t="s">
        <v>5</v>
      </c>
      <c r="D1426" t="s">
        <v>743</v>
      </c>
      <c r="E1426" s="13">
        <v>5</v>
      </c>
      <c r="F1426" s="13"/>
    </row>
    <row r="1427" spans="1:6" x14ac:dyDescent="0.35">
      <c r="A1427" s="187">
        <v>13303</v>
      </c>
      <c r="B1427" s="187" t="s">
        <v>624</v>
      </c>
      <c r="C1427" t="s">
        <v>5</v>
      </c>
      <c r="D1427" t="s">
        <v>562</v>
      </c>
      <c r="E1427" s="13">
        <v>6</v>
      </c>
      <c r="F1427" s="13"/>
    </row>
    <row r="1428" spans="1:6" x14ac:dyDescent="0.35">
      <c r="A1428" s="187">
        <v>13304</v>
      </c>
      <c r="B1428" s="187" t="s">
        <v>625</v>
      </c>
      <c r="C1428" t="s">
        <v>5</v>
      </c>
      <c r="D1428" t="s">
        <v>562</v>
      </c>
      <c r="E1428" s="13">
        <v>6</v>
      </c>
      <c r="F1428" s="13"/>
    </row>
    <row r="1429" spans="1:6" x14ac:dyDescent="0.35">
      <c r="A1429" s="187">
        <v>13305</v>
      </c>
      <c r="B1429" s="187" t="s">
        <v>499</v>
      </c>
      <c r="C1429" t="s">
        <v>3</v>
      </c>
      <c r="D1429" t="s">
        <v>376</v>
      </c>
      <c r="E1429" s="13">
        <v>6</v>
      </c>
      <c r="F1429" s="13"/>
    </row>
    <row r="1430" spans="1:6" x14ac:dyDescent="0.35">
      <c r="A1430" s="187">
        <v>13308</v>
      </c>
      <c r="B1430" s="187" t="s">
        <v>626</v>
      </c>
      <c r="C1430" t="s">
        <v>5</v>
      </c>
      <c r="D1430" t="s">
        <v>562</v>
      </c>
      <c r="E1430" s="13">
        <v>6</v>
      </c>
      <c r="F1430" s="13"/>
    </row>
    <row r="1431" spans="1:6" x14ac:dyDescent="0.35">
      <c r="A1431" s="187">
        <v>13309</v>
      </c>
      <c r="B1431" s="187" t="s">
        <v>627</v>
      </c>
      <c r="C1431" t="s">
        <v>5</v>
      </c>
      <c r="D1431" t="s">
        <v>562</v>
      </c>
      <c r="E1431" s="13">
        <v>6</v>
      </c>
      <c r="F1431" s="13"/>
    </row>
    <row r="1432" spans="1:6" x14ac:dyDescent="0.35">
      <c r="A1432" s="187">
        <v>13310</v>
      </c>
      <c r="B1432" s="187" t="s">
        <v>551</v>
      </c>
      <c r="C1432" t="s">
        <v>5</v>
      </c>
      <c r="D1432" t="s">
        <v>558</v>
      </c>
      <c r="E1432" s="13">
        <v>6</v>
      </c>
      <c r="F1432" s="13"/>
    </row>
    <row r="1433" spans="1:6" x14ac:dyDescent="0.35">
      <c r="A1433" s="187">
        <v>13312</v>
      </c>
      <c r="B1433" s="187" t="s">
        <v>500</v>
      </c>
      <c r="C1433" t="s">
        <v>3</v>
      </c>
      <c r="D1433" t="s">
        <v>376</v>
      </c>
      <c r="E1433" s="13">
        <v>6</v>
      </c>
      <c r="F1433" s="13"/>
    </row>
    <row r="1434" spans="1:6" x14ac:dyDescent="0.35">
      <c r="A1434" s="187">
        <v>13313</v>
      </c>
      <c r="B1434" s="187" t="s">
        <v>628</v>
      </c>
      <c r="C1434" t="s">
        <v>5</v>
      </c>
      <c r="D1434" t="s">
        <v>562</v>
      </c>
      <c r="E1434" s="13">
        <v>6</v>
      </c>
      <c r="F1434" s="13"/>
    </row>
    <row r="1435" spans="1:6" x14ac:dyDescent="0.35">
      <c r="A1435" s="187">
        <v>13314</v>
      </c>
      <c r="B1435" s="187" t="s">
        <v>552</v>
      </c>
      <c r="C1435" t="s">
        <v>5</v>
      </c>
      <c r="D1435" t="s">
        <v>558</v>
      </c>
      <c r="E1435" s="13">
        <v>6</v>
      </c>
      <c r="F1435" s="13"/>
    </row>
    <row r="1436" spans="1:6" x14ac:dyDescent="0.35">
      <c r="A1436" s="187">
        <v>13315</v>
      </c>
      <c r="B1436" s="187" t="s">
        <v>759</v>
      </c>
      <c r="C1436" t="s">
        <v>1</v>
      </c>
      <c r="D1436" t="s">
        <v>1141</v>
      </c>
      <c r="E1436" s="13">
        <v>6</v>
      </c>
      <c r="F1436" s="13"/>
    </row>
    <row r="1437" spans="1:6" x14ac:dyDescent="0.35">
      <c r="A1437" s="187">
        <v>13316</v>
      </c>
      <c r="B1437" s="187" t="s">
        <v>629</v>
      </c>
      <c r="C1437" t="s">
        <v>5</v>
      </c>
      <c r="D1437" t="s">
        <v>562</v>
      </c>
      <c r="E1437" s="13">
        <v>6</v>
      </c>
      <c r="F1437" s="13"/>
    </row>
    <row r="1438" spans="1:6" x14ac:dyDescent="0.35">
      <c r="A1438" s="187">
        <v>13317</v>
      </c>
      <c r="B1438" s="187" t="s">
        <v>596</v>
      </c>
      <c r="C1438" t="s">
        <v>0</v>
      </c>
      <c r="D1438" t="s">
        <v>1027</v>
      </c>
      <c r="E1438" s="13">
        <v>6</v>
      </c>
      <c r="F1438" s="13"/>
    </row>
    <row r="1439" spans="1:6" x14ac:dyDescent="0.35">
      <c r="A1439" s="187">
        <v>13318</v>
      </c>
      <c r="B1439" s="187" t="s">
        <v>630</v>
      </c>
      <c r="C1439" t="s">
        <v>5</v>
      </c>
      <c r="D1439" t="s">
        <v>562</v>
      </c>
      <c r="E1439" s="13">
        <v>6</v>
      </c>
      <c r="F1439" s="13"/>
    </row>
    <row r="1440" spans="1:6" x14ac:dyDescent="0.35">
      <c r="A1440" s="187">
        <v>13319</v>
      </c>
      <c r="B1440" s="187" t="s">
        <v>631</v>
      </c>
      <c r="C1440" t="s">
        <v>5</v>
      </c>
      <c r="D1440" t="s">
        <v>562</v>
      </c>
      <c r="E1440" s="13">
        <v>6</v>
      </c>
      <c r="F1440" s="13"/>
    </row>
    <row r="1441" spans="1:6" x14ac:dyDescent="0.35">
      <c r="A1441" s="187">
        <v>13320</v>
      </c>
      <c r="B1441" s="187" t="s">
        <v>760</v>
      </c>
      <c r="C1441" t="s">
        <v>1</v>
      </c>
      <c r="D1441" t="s">
        <v>1141</v>
      </c>
      <c r="E1441" s="13">
        <v>6</v>
      </c>
      <c r="F1441" s="13"/>
    </row>
    <row r="1442" spans="1:6" x14ac:dyDescent="0.35">
      <c r="A1442" s="187">
        <v>13321</v>
      </c>
      <c r="B1442" s="187" t="s">
        <v>632</v>
      </c>
      <c r="C1442" t="s">
        <v>5</v>
      </c>
      <c r="D1442" t="s">
        <v>562</v>
      </c>
      <c r="E1442" s="13">
        <v>6</v>
      </c>
      <c r="F1442" s="13"/>
    </row>
    <row r="1443" spans="1:6" x14ac:dyDescent="0.35">
      <c r="A1443" s="187">
        <v>13322</v>
      </c>
      <c r="B1443" s="187" t="s">
        <v>633</v>
      </c>
      <c r="C1443" t="s">
        <v>5</v>
      </c>
      <c r="D1443" t="s">
        <v>562</v>
      </c>
      <c r="E1443" s="13">
        <v>6</v>
      </c>
      <c r="F1443" s="13"/>
    </row>
    <row r="1444" spans="1:6" x14ac:dyDescent="0.35">
      <c r="A1444" s="187">
        <v>13323</v>
      </c>
      <c r="B1444" s="187" t="s">
        <v>634</v>
      </c>
      <c r="C1444" t="s">
        <v>5</v>
      </c>
      <c r="D1444" t="s">
        <v>562</v>
      </c>
      <c r="E1444" s="13">
        <v>6</v>
      </c>
      <c r="F1444" s="13"/>
    </row>
    <row r="1445" spans="1:6" x14ac:dyDescent="0.35">
      <c r="A1445" s="187">
        <v>13324</v>
      </c>
      <c r="B1445" s="187" t="s">
        <v>443</v>
      </c>
      <c r="C1445" t="s">
        <v>5</v>
      </c>
      <c r="D1445" t="s">
        <v>447</v>
      </c>
      <c r="E1445" s="13">
        <v>6</v>
      </c>
      <c r="F1445" s="13"/>
    </row>
    <row r="1446" spans="1:6" x14ac:dyDescent="0.35">
      <c r="A1446" s="187">
        <v>13325</v>
      </c>
      <c r="B1446" s="187" t="s">
        <v>501</v>
      </c>
      <c r="C1446" t="s">
        <v>3</v>
      </c>
      <c r="D1446" t="s">
        <v>376</v>
      </c>
      <c r="E1446" s="13">
        <v>6</v>
      </c>
      <c r="F1446" s="13"/>
    </row>
    <row r="1447" spans="1:6" x14ac:dyDescent="0.35">
      <c r="A1447" s="187">
        <v>13326</v>
      </c>
      <c r="B1447" s="187" t="s">
        <v>761</v>
      </c>
      <c r="C1447" t="s">
        <v>1</v>
      </c>
      <c r="D1447" t="s">
        <v>1141</v>
      </c>
      <c r="E1447" s="13">
        <v>6</v>
      </c>
      <c r="F1447" s="13"/>
    </row>
    <row r="1448" spans="1:6" x14ac:dyDescent="0.35">
      <c r="A1448" s="187">
        <v>13327</v>
      </c>
      <c r="B1448" s="187" t="s">
        <v>502</v>
      </c>
      <c r="C1448" t="s">
        <v>3</v>
      </c>
      <c r="D1448" t="s">
        <v>376</v>
      </c>
      <c r="E1448" s="13">
        <v>6</v>
      </c>
      <c r="F1448" s="13"/>
    </row>
    <row r="1449" spans="1:6" x14ac:dyDescent="0.35">
      <c r="A1449" s="187">
        <v>13328</v>
      </c>
      <c r="B1449" s="187" t="s">
        <v>635</v>
      </c>
      <c r="C1449" t="s">
        <v>5</v>
      </c>
      <c r="D1449" t="s">
        <v>562</v>
      </c>
      <c r="E1449" s="13">
        <v>6</v>
      </c>
      <c r="F1449" s="13"/>
    </row>
    <row r="1450" spans="1:6" x14ac:dyDescent="0.35">
      <c r="A1450" s="187">
        <v>13329</v>
      </c>
      <c r="B1450" s="187" t="s">
        <v>444</v>
      </c>
      <c r="C1450" t="s">
        <v>5</v>
      </c>
      <c r="D1450" t="s">
        <v>447</v>
      </c>
      <c r="E1450" s="13">
        <v>6</v>
      </c>
      <c r="F1450" s="13"/>
    </row>
    <row r="1451" spans="1:6" x14ac:dyDescent="0.35">
      <c r="A1451" s="187">
        <v>13331</v>
      </c>
      <c r="B1451" s="187" t="s">
        <v>445</v>
      </c>
      <c r="C1451" t="s">
        <v>5</v>
      </c>
      <c r="D1451" t="s">
        <v>447</v>
      </c>
      <c r="E1451" s="13">
        <v>6</v>
      </c>
      <c r="F1451" s="13"/>
    </row>
    <row r="1452" spans="1:6" x14ac:dyDescent="0.35">
      <c r="A1452" s="187">
        <v>13332</v>
      </c>
      <c r="B1452" s="187" t="s">
        <v>553</v>
      </c>
      <c r="C1452" t="s">
        <v>5</v>
      </c>
      <c r="D1452" t="s">
        <v>558</v>
      </c>
      <c r="E1452" s="13">
        <v>6</v>
      </c>
      <c r="F1452" s="13"/>
    </row>
    <row r="1453" spans="1:6" x14ac:dyDescent="0.35">
      <c r="A1453" s="187">
        <v>13333</v>
      </c>
      <c r="B1453" s="187" t="s">
        <v>762</v>
      </c>
      <c r="C1453" t="s">
        <v>1</v>
      </c>
      <c r="D1453" t="s">
        <v>1141</v>
      </c>
      <c r="E1453" s="13">
        <v>6</v>
      </c>
      <c r="F1453" s="13"/>
    </row>
    <row r="1454" spans="1:6" x14ac:dyDescent="0.35">
      <c r="A1454" s="187">
        <v>13334</v>
      </c>
      <c r="B1454" s="187" t="s">
        <v>554</v>
      </c>
      <c r="C1454" t="s">
        <v>5</v>
      </c>
      <c r="D1454" t="s">
        <v>558</v>
      </c>
      <c r="E1454" s="13">
        <v>6</v>
      </c>
      <c r="F1454" s="13"/>
    </row>
    <row r="1455" spans="1:6" x14ac:dyDescent="0.35">
      <c r="A1455" s="187">
        <v>13335</v>
      </c>
      <c r="B1455" s="187" t="s">
        <v>763</v>
      </c>
      <c r="C1455" t="s">
        <v>1</v>
      </c>
      <c r="D1455" t="s">
        <v>1141</v>
      </c>
      <c r="E1455" s="13">
        <v>6</v>
      </c>
      <c r="F1455" s="13"/>
    </row>
    <row r="1456" spans="1:6" x14ac:dyDescent="0.35">
      <c r="A1456" s="187">
        <v>13337</v>
      </c>
      <c r="B1456" s="187" t="s">
        <v>764</v>
      </c>
      <c r="C1456" t="s">
        <v>1</v>
      </c>
      <c r="D1456" t="s">
        <v>1141</v>
      </c>
      <c r="E1456" s="13">
        <v>6</v>
      </c>
      <c r="F1456" s="13"/>
    </row>
    <row r="1457" spans="1:6" x14ac:dyDescent="0.35">
      <c r="A1457" s="187">
        <v>13338</v>
      </c>
      <c r="B1457" s="187" t="s">
        <v>636</v>
      </c>
      <c r="C1457" t="s">
        <v>5</v>
      </c>
      <c r="D1457" t="s">
        <v>562</v>
      </c>
      <c r="E1457" s="13">
        <v>6</v>
      </c>
      <c r="F1457" s="13"/>
    </row>
    <row r="1458" spans="1:6" x14ac:dyDescent="0.35">
      <c r="A1458" s="187">
        <v>13339</v>
      </c>
      <c r="B1458" s="187" t="s">
        <v>597</v>
      </c>
      <c r="C1458" t="s">
        <v>0</v>
      </c>
      <c r="D1458" t="s">
        <v>1027</v>
      </c>
      <c r="E1458" s="13">
        <v>6</v>
      </c>
      <c r="F1458" s="13"/>
    </row>
    <row r="1459" spans="1:6" x14ac:dyDescent="0.35">
      <c r="A1459" s="187">
        <v>13340</v>
      </c>
      <c r="B1459" s="187" t="s">
        <v>446</v>
      </c>
      <c r="C1459" t="s">
        <v>5</v>
      </c>
      <c r="D1459" t="s">
        <v>447</v>
      </c>
      <c r="E1459" s="13">
        <v>6</v>
      </c>
      <c r="F1459" s="13"/>
    </row>
    <row r="1460" spans="1:6" x14ac:dyDescent="0.35">
      <c r="A1460" s="187">
        <v>13341</v>
      </c>
      <c r="B1460" s="187" t="s">
        <v>637</v>
      </c>
      <c r="C1460" t="s">
        <v>5</v>
      </c>
      <c r="D1460" t="s">
        <v>562</v>
      </c>
      <c r="E1460" s="13">
        <v>6</v>
      </c>
      <c r="F1460" s="13"/>
    </row>
    <row r="1461" spans="1:6" x14ac:dyDescent="0.35">
      <c r="A1461" s="187">
        <v>13342</v>
      </c>
      <c r="B1461" s="187" t="s">
        <v>765</v>
      </c>
      <c r="C1461" t="s">
        <v>1</v>
      </c>
      <c r="D1461" t="s">
        <v>1141</v>
      </c>
      <c r="E1461" s="13">
        <v>6</v>
      </c>
      <c r="F1461" s="13"/>
    </row>
    <row r="1462" spans="1:6" x14ac:dyDescent="0.35">
      <c r="A1462" s="187">
        <v>13343</v>
      </c>
      <c r="B1462" s="187" t="s">
        <v>503</v>
      </c>
      <c r="C1462" t="s">
        <v>3</v>
      </c>
      <c r="D1462" t="s">
        <v>376</v>
      </c>
      <c r="E1462" s="13">
        <v>6</v>
      </c>
      <c r="F1462" s="13"/>
    </row>
    <row r="1463" spans="1:6" x14ac:dyDescent="0.35">
      <c r="A1463" s="187">
        <v>13345</v>
      </c>
      <c r="B1463" s="187" t="s">
        <v>504</v>
      </c>
      <c r="C1463" t="s">
        <v>3</v>
      </c>
      <c r="D1463" t="s">
        <v>376</v>
      </c>
      <c r="E1463" s="13">
        <v>6</v>
      </c>
      <c r="F1463" s="13"/>
    </row>
    <row r="1464" spans="1:6" x14ac:dyDescent="0.35">
      <c r="A1464" s="187">
        <v>13346</v>
      </c>
      <c r="B1464" s="187" t="s">
        <v>555</v>
      </c>
      <c r="C1464" t="s">
        <v>5</v>
      </c>
      <c r="D1464" t="s">
        <v>558</v>
      </c>
      <c r="E1464" s="13">
        <v>6</v>
      </c>
      <c r="F1464" s="13"/>
    </row>
    <row r="1465" spans="1:6" x14ac:dyDescent="0.35">
      <c r="A1465" s="187">
        <v>13348</v>
      </c>
      <c r="B1465" s="187" t="s">
        <v>766</v>
      </c>
      <c r="C1465" t="s">
        <v>1</v>
      </c>
      <c r="D1465" t="s">
        <v>1141</v>
      </c>
      <c r="E1465" s="13">
        <v>6</v>
      </c>
      <c r="F1465" s="13"/>
    </row>
    <row r="1466" spans="1:6" x14ac:dyDescent="0.35">
      <c r="A1466" s="187">
        <v>13350</v>
      </c>
      <c r="B1466" s="187" t="s">
        <v>447</v>
      </c>
      <c r="C1466" t="s">
        <v>5</v>
      </c>
      <c r="D1466" t="s">
        <v>447</v>
      </c>
      <c r="E1466" s="13">
        <v>6</v>
      </c>
      <c r="F1466" s="13"/>
    </row>
    <row r="1467" spans="1:6" x14ac:dyDescent="0.35">
      <c r="A1467" s="187">
        <v>13352</v>
      </c>
      <c r="B1467" s="187" t="s">
        <v>638</v>
      </c>
      <c r="C1467" t="s">
        <v>5</v>
      </c>
      <c r="D1467" t="s">
        <v>562</v>
      </c>
      <c r="E1467" s="13">
        <v>6</v>
      </c>
      <c r="F1467" s="13"/>
    </row>
    <row r="1468" spans="1:6" x14ac:dyDescent="0.35">
      <c r="A1468" s="187">
        <v>13353</v>
      </c>
      <c r="B1468" s="187" t="s">
        <v>440</v>
      </c>
      <c r="C1468" t="s">
        <v>3</v>
      </c>
      <c r="D1468" t="s">
        <v>555</v>
      </c>
      <c r="E1468" s="13">
        <v>6</v>
      </c>
      <c r="F1468" s="13"/>
    </row>
    <row r="1469" spans="1:6" x14ac:dyDescent="0.35">
      <c r="A1469" s="187">
        <v>13354</v>
      </c>
      <c r="B1469" s="187" t="s">
        <v>639</v>
      </c>
      <c r="C1469" t="s">
        <v>5</v>
      </c>
      <c r="D1469" t="s">
        <v>562</v>
      </c>
      <c r="E1469" s="13">
        <v>6</v>
      </c>
      <c r="F1469" s="13"/>
    </row>
    <row r="1470" spans="1:6" x14ac:dyDescent="0.35">
      <c r="A1470" s="187">
        <v>13355</v>
      </c>
      <c r="B1470" s="187" t="s">
        <v>556</v>
      </c>
      <c r="C1470" t="s">
        <v>5</v>
      </c>
      <c r="D1470" t="s">
        <v>558</v>
      </c>
      <c r="E1470" s="13">
        <v>6</v>
      </c>
      <c r="F1470" s="13"/>
    </row>
    <row r="1471" spans="1:6" x14ac:dyDescent="0.35">
      <c r="A1471" s="187">
        <v>13357</v>
      </c>
      <c r="B1471" s="187" t="s">
        <v>448</v>
      </c>
      <c r="C1471" t="s">
        <v>5</v>
      </c>
      <c r="D1471" t="s">
        <v>447</v>
      </c>
      <c r="E1471" s="13">
        <v>6</v>
      </c>
      <c r="F1471" s="13"/>
    </row>
    <row r="1472" spans="1:6" x14ac:dyDescent="0.35">
      <c r="A1472" s="187">
        <v>13360</v>
      </c>
      <c r="B1472" s="187" t="s">
        <v>441</v>
      </c>
      <c r="C1472" t="s">
        <v>3</v>
      </c>
      <c r="D1472" t="s">
        <v>555</v>
      </c>
      <c r="E1472" s="13">
        <v>6</v>
      </c>
      <c r="F1472" s="13"/>
    </row>
    <row r="1473" spans="1:6" x14ac:dyDescent="0.35">
      <c r="A1473" s="187">
        <v>13361</v>
      </c>
      <c r="B1473" s="187" t="s">
        <v>449</v>
      </c>
      <c r="C1473" t="s">
        <v>5</v>
      </c>
      <c r="D1473" t="s">
        <v>447</v>
      </c>
      <c r="E1473" s="13">
        <v>6</v>
      </c>
      <c r="F1473" s="13"/>
    </row>
    <row r="1474" spans="1:6" x14ac:dyDescent="0.35">
      <c r="A1474" s="187">
        <v>13362</v>
      </c>
      <c r="B1474" s="187" t="s">
        <v>640</v>
      </c>
      <c r="C1474" t="s">
        <v>5</v>
      </c>
      <c r="D1474" t="s">
        <v>562</v>
      </c>
      <c r="E1474" s="13">
        <v>6</v>
      </c>
      <c r="F1474" s="13"/>
    </row>
    <row r="1475" spans="1:6" x14ac:dyDescent="0.35">
      <c r="A1475" s="187">
        <v>13363</v>
      </c>
      <c r="B1475" s="187" t="s">
        <v>641</v>
      </c>
      <c r="C1475" t="s">
        <v>5</v>
      </c>
      <c r="D1475" t="s">
        <v>562</v>
      </c>
      <c r="E1475" s="13">
        <v>6</v>
      </c>
      <c r="F1475" s="13"/>
    </row>
    <row r="1476" spans="1:6" x14ac:dyDescent="0.35">
      <c r="A1476" s="187">
        <v>13364</v>
      </c>
      <c r="B1476" s="187" t="s">
        <v>557</v>
      </c>
      <c r="C1476" t="s">
        <v>5</v>
      </c>
      <c r="D1476" t="s">
        <v>558</v>
      </c>
      <c r="E1476" s="13">
        <v>6</v>
      </c>
      <c r="F1476" s="13"/>
    </row>
    <row r="1477" spans="1:6" x14ac:dyDescent="0.35">
      <c r="A1477" s="187">
        <v>13365</v>
      </c>
      <c r="B1477" s="187" t="s">
        <v>450</v>
      </c>
      <c r="C1477" t="s">
        <v>5</v>
      </c>
      <c r="D1477" t="s">
        <v>447</v>
      </c>
      <c r="E1477" s="13">
        <v>6</v>
      </c>
      <c r="F1477" s="13"/>
    </row>
    <row r="1478" spans="1:6" x14ac:dyDescent="0.35">
      <c r="A1478" s="187">
        <v>13367</v>
      </c>
      <c r="B1478" s="187" t="s">
        <v>505</v>
      </c>
      <c r="C1478" t="s">
        <v>3</v>
      </c>
      <c r="D1478" t="s">
        <v>376</v>
      </c>
      <c r="E1478" s="13">
        <v>6</v>
      </c>
      <c r="F1478" s="13"/>
    </row>
    <row r="1479" spans="1:6" x14ac:dyDescent="0.35">
      <c r="A1479" s="187">
        <v>13368</v>
      </c>
      <c r="B1479" s="187" t="s">
        <v>506</v>
      </c>
      <c r="C1479" t="s">
        <v>3</v>
      </c>
      <c r="D1479" t="s">
        <v>376</v>
      </c>
      <c r="E1479" s="13">
        <v>6</v>
      </c>
      <c r="F1479" s="13"/>
    </row>
    <row r="1480" spans="1:6" x14ac:dyDescent="0.35">
      <c r="A1480" s="187">
        <v>13401</v>
      </c>
      <c r="B1480" s="187" t="s">
        <v>642</v>
      </c>
      <c r="C1480" t="s">
        <v>5</v>
      </c>
      <c r="D1480" t="s">
        <v>562</v>
      </c>
      <c r="E1480" s="13">
        <v>6</v>
      </c>
      <c r="F1480" s="13"/>
    </row>
    <row r="1481" spans="1:6" x14ac:dyDescent="0.35">
      <c r="A1481" s="187">
        <v>13402</v>
      </c>
      <c r="B1481" s="187" t="s">
        <v>558</v>
      </c>
      <c r="C1481" t="s">
        <v>5</v>
      </c>
      <c r="D1481" t="s">
        <v>558</v>
      </c>
      <c r="E1481" s="13">
        <v>6</v>
      </c>
      <c r="F1481" s="13"/>
    </row>
    <row r="1482" spans="1:6" x14ac:dyDescent="0.35">
      <c r="A1482" s="187">
        <v>13403</v>
      </c>
      <c r="B1482" s="187" t="s">
        <v>643</v>
      </c>
      <c r="C1482" t="s">
        <v>5</v>
      </c>
      <c r="D1482" t="s">
        <v>562</v>
      </c>
      <c r="E1482" s="13">
        <v>6</v>
      </c>
      <c r="F1482" s="13"/>
    </row>
    <row r="1483" spans="1:6" x14ac:dyDescent="0.35">
      <c r="A1483" s="187">
        <v>13404</v>
      </c>
      <c r="B1483" s="187" t="s">
        <v>507</v>
      </c>
      <c r="C1483" t="s">
        <v>3</v>
      </c>
      <c r="D1483" t="s">
        <v>376</v>
      </c>
      <c r="E1483" s="13">
        <v>6</v>
      </c>
      <c r="F1483" s="13"/>
    </row>
    <row r="1484" spans="1:6" x14ac:dyDescent="0.35">
      <c r="A1484" s="187">
        <v>13406</v>
      </c>
      <c r="B1484" s="187" t="s">
        <v>451</v>
      </c>
      <c r="C1484" t="s">
        <v>5</v>
      </c>
      <c r="D1484" t="s">
        <v>447</v>
      </c>
      <c r="E1484" s="13">
        <v>6</v>
      </c>
      <c r="F1484" s="13"/>
    </row>
    <row r="1485" spans="1:6" x14ac:dyDescent="0.35">
      <c r="A1485" s="187">
        <v>13407</v>
      </c>
      <c r="B1485" s="187" t="s">
        <v>452</v>
      </c>
      <c r="C1485" t="s">
        <v>5</v>
      </c>
      <c r="D1485" t="s">
        <v>447</v>
      </c>
      <c r="E1485" s="13">
        <v>6</v>
      </c>
      <c r="F1485" s="13"/>
    </row>
    <row r="1486" spans="1:6" x14ac:dyDescent="0.35">
      <c r="A1486" s="187">
        <v>13408</v>
      </c>
      <c r="B1486" s="187" t="s">
        <v>559</v>
      </c>
      <c r="C1486" t="s">
        <v>5</v>
      </c>
      <c r="D1486" t="s">
        <v>558</v>
      </c>
      <c r="E1486" s="13">
        <v>6</v>
      </c>
      <c r="F1486" s="13"/>
    </row>
    <row r="1487" spans="1:6" x14ac:dyDescent="0.35">
      <c r="A1487" s="187">
        <v>13409</v>
      </c>
      <c r="B1487" s="187" t="s">
        <v>560</v>
      </c>
      <c r="C1487" t="s">
        <v>5</v>
      </c>
      <c r="D1487" t="s">
        <v>558</v>
      </c>
      <c r="E1487" s="13">
        <v>6</v>
      </c>
      <c r="F1487" s="13"/>
    </row>
    <row r="1488" spans="1:6" x14ac:dyDescent="0.35">
      <c r="A1488" s="187">
        <v>13410</v>
      </c>
      <c r="B1488" s="187" t="s">
        <v>598</v>
      </c>
      <c r="C1488" t="s">
        <v>0</v>
      </c>
      <c r="D1488" t="s">
        <v>1027</v>
      </c>
      <c r="E1488" s="13">
        <v>6</v>
      </c>
      <c r="F1488" s="13"/>
    </row>
    <row r="1489" spans="1:6" x14ac:dyDescent="0.35">
      <c r="A1489" s="187">
        <v>13411</v>
      </c>
      <c r="B1489" s="187" t="s">
        <v>233</v>
      </c>
      <c r="C1489" t="s">
        <v>1</v>
      </c>
      <c r="D1489" t="s">
        <v>1144</v>
      </c>
      <c r="E1489" s="13">
        <v>6</v>
      </c>
      <c r="F1489" s="13"/>
    </row>
    <row r="1490" spans="1:6" x14ac:dyDescent="0.35">
      <c r="A1490" s="187">
        <v>13413</v>
      </c>
      <c r="B1490" s="187" t="s">
        <v>644</v>
      </c>
      <c r="C1490" t="s">
        <v>5</v>
      </c>
      <c r="D1490" t="s">
        <v>562</v>
      </c>
      <c r="E1490" s="13">
        <v>6</v>
      </c>
      <c r="F1490" s="13"/>
    </row>
    <row r="1491" spans="1:6" x14ac:dyDescent="0.35">
      <c r="A1491" s="187">
        <v>13415</v>
      </c>
      <c r="B1491" s="187" t="s">
        <v>767</v>
      </c>
      <c r="C1491" t="s">
        <v>1</v>
      </c>
      <c r="D1491" t="s">
        <v>1141</v>
      </c>
      <c r="E1491" s="13">
        <v>6</v>
      </c>
      <c r="F1491" s="13"/>
    </row>
    <row r="1492" spans="1:6" x14ac:dyDescent="0.35">
      <c r="A1492" s="187">
        <v>13416</v>
      </c>
      <c r="B1492" s="187" t="s">
        <v>453</v>
      </c>
      <c r="C1492" t="s">
        <v>5</v>
      </c>
      <c r="D1492" t="s">
        <v>447</v>
      </c>
      <c r="E1492" s="13">
        <v>6</v>
      </c>
      <c r="F1492" s="13"/>
    </row>
    <row r="1493" spans="1:6" x14ac:dyDescent="0.35">
      <c r="A1493" s="187">
        <v>13417</v>
      </c>
      <c r="B1493" s="187" t="s">
        <v>645</v>
      </c>
      <c r="C1493" t="s">
        <v>5</v>
      </c>
      <c r="D1493" t="s">
        <v>562</v>
      </c>
      <c r="E1493" s="13">
        <v>6</v>
      </c>
      <c r="F1493" s="13"/>
    </row>
    <row r="1494" spans="1:6" x14ac:dyDescent="0.35">
      <c r="A1494" s="187">
        <v>13418</v>
      </c>
      <c r="B1494" s="187" t="s">
        <v>561</v>
      </c>
      <c r="C1494" t="s">
        <v>5</v>
      </c>
      <c r="D1494" t="s">
        <v>558</v>
      </c>
      <c r="E1494" s="13">
        <v>6</v>
      </c>
      <c r="F1494" s="13"/>
    </row>
    <row r="1495" spans="1:6" x14ac:dyDescent="0.35">
      <c r="A1495" s="187">
        <v>13420</v>
      </c>
      <c r="B1495" s="187" t="s">
        <v>454</v>
      </c>
      <c r="C1495" t="s">
        <v>5</v>
      </c>
      <c r="D1495" t="s">
        <v>447</v>
      </c>
      <c r="E1495" s="13">
        <v>6</v>
      </c>
      <c r="F1495" s="13"/>
    </row>
    <row r="1496" spans="1:6" x14ac:dyDescent="0.35">
      <c r="A1496" s="187">
        <v>13421</v>
      </c>
      <c r="B1496" s="187" t="s">
        <v>562</v>
      </c>
      <c r="C1496" t="s">
        <v>5</v>
      </c>
      <c r="D1496" t="s">
        <v>558</v>
      </c>
      <c r="E1496" s="13">
        <v>6</v>
      </c>
      <c r="F1496" s="13"/>
    </row>
    <row r="1497" spans="1:6" x14ac:dyDescent="0.35">
      <c r="A1497" s="187">
        <v>13424</v>
      </c>
      <c r="B1497" s="187" t="s">
        <v>646</v>
      </c>
      <c r="C1497" t="s">
        <v>5</v>
      </c>
      <c r="D1497" t="s">
        <v>562</v>
      </c>
      <c r="E1497" s="13">
        <v>6</v>
      </c>
      <c r="F1497" s="13"/>
    </row>
    <row r="1498" spans="1:6" x14ac:dyDescent="0.35">
      <c r="A1498" s="187">
        <v>13425</v>
      </c>
      <c r="B1498" s="187" t="s">
        <v>647</v>
      </c>
      <c r="C1498" t="s">
        <v>5</v>
      </c>
      <c r="D1498" t="s">
        <v>562</v>
      </c>
      <c r="E1498" s="13">
        <v>6</v>
      </c>
      <c r="F1498" s="13"/>
    </row>
    <row r="1499" spans="1:6" x14ac:dyDescent="0.35">
      <c r="A1499" s="187">
        <v>13426</v>
      </c>
      <c r="B1499" s="187" t="s">
        <v>752</v>
      </c>
      <c r="C1499" t="s">
        <v>5</v>
      </c>
      <c r="D1499" t="s">
        <v>743</v>
      </c>
      <c r="E1499" s="13">
        <v>5</v>
      </c>
      <c r="F1499" s="13"/>
    </row>
    <row r="1500" spans="1:6" x14ac:dyDescent="0.35">
      <c r="A1500" s="187">
        <v>13428</v>
      </c>
      <c r="B1500" s="187" t="s">
        <v>599</v>
      </c>
      <c r="C1500" t="s">
        <v>0</v>
      </c>
      <c r="D1500" t="s">
        <v>1027</v>
      </c>
      <c r="E1500" s="13">
        <v>6</v>
      </c>
      <c r="F1500" s="13"/>
    </row>
    <row r="1501" spans="1:6" x14ac:dyDescent="0.35">
      <c r="A1501" s="187">
        <v>13431</v>
      </c>
      <c r="B1501" s="187" t="s">
        <v>455</v>
      </c>
      <c r="C1501" t="s">
        <v>5</v>
      </c>
      <c r="D1501" t="s">
        <v>447</v>
      </c>
      <c r="E1501" s="13">
        <v>6</v>
      </c>
      <c r="F1501" s="13"/>
    </row>
    <row r="1502" spans="1:6" x14ac:dyDescent="0.35">
      <c r="A1502" s="187">
        <v>13433</v>
      </c>
      <c r="B1502" s="187" t="s">
        <v>508</v>
      </c>
      <c r="C1502" t="s">
        <v>3</v>
      </c>
      <c r="D1502" t="s">
        <v>376</v>
      </c>
      <c r="E1502" s="13">
        <v>6</v>
      </c>
      <c r="F1502" s="13"/>
    </row>
    <row r="1503" spans="1:6" x14ac:dyDescent="0.35">
      <c r="A1503" s="187">
        <v>13435</v>
      </c>
      <c r="B1503" s="187" t="s">
        <v>648</v>
      </c>
      <c r="C1503" t="s">
        <v>5</v>
      </c>
      <c r="D1503" t="s">
        <v>562</v>
      </c>
      <c r="E1503" s="13">
        <v>6</v>
      </c>
      <c r="F1503" s="13"/>
    </row>
    <row r="1504" spans="1:6" x14ac:dyDescent="0.35">
      <c r="A1504" s="187">
        <v>13436</v>
      </c>
      <c r="B1504" s="187" t="s">
        <v>442</v>
      </c>
      <c r="C1504" t="s">
        <v>3</v>
      </c>
      <c r="D1504" t="s">
        <v>555</v>
      </c>
      <c r="E1504" s="13">
        <v>6</v>
      </c>
      <c r="F1504" s="13"/>
    </row>
    <row r="1505" spans="1:6" x14ac:dyDescent="0.35">
      <c r="A1505" s="187">
        <v>13437</v>
      </c>
      <c r="B1505" s="187" t="s">
        <v>753</v>
      </c>
      <c r="C1505" t="s">
        <v>5</v>
      </c>
      <c r="D1505" t="s">
        <v>743</v>
      </c>
      <c r="E1505" s="13">
        <v>5</v>
      </c>
      <c r="F1505" s="13"/>
    </row>
    <row r="1506" spans="1:6" x14ac:dyDescent="0.35">
      <c r="A1506" s="187">
        <v>13438</v>
      </c>
      <c r="B1506" s="187" t="s">
        <v>649</v>
      </c>
      <c r="C1506" t="s">
        <v>5</v>
      </c>
      <c r="D1506" t="s">
        <v>562</v>
      </c>
      <c r="E1506" s="13">
        <v>6</v>
      </c>
      <c r="F1506" s="13"/>
    </row>
    <row r="1507" spans="1:6" x14ac:dyDescent="0.35">
      <c r="A1507" s="187">
        <v>13439</v>
      </c>
      <c r="B1507" s="187" t="s">
        <v>768</v>
      </c>
      <c r="C1507" t="s">
        <v>1</v>
      </c>
      <c r="D1507" t="s">
        <v>1141</v>
      </c>
      <c r="E1507" s="13">
        <v>6</v>
      </c>
      <c r="F1507" s="13"/>
    </row>
    <row r="1508" spans="1:6" x14ac:dyDescent="0.35">
      <c r="A1508" s="187">
        <v>13440</v>
      </c>
      <c r="B1508" s="187" t="s">
        <v>650</v>
      </c>
      <c r="C1508" t="s">
        <v>5</v>
      </c>
      <c r="D1508" t="s">
        <v>562</v>
      </c>
      <c r="E1508" s="13">
        <v>6</v>
      </c>
      <c r="F1508" s="13"/>
    </row>
    <row r="1509" spans="1:6" x14ac:dyDescent="0.35">
      <c r="A1509" s="187">
        <v>13441</v>
      </c>
      <c r="B1509" s="187" t="s">
        <v>650</v>
      </c>
      <c r="C1509" t="s">
        <v>5</v>
      </c>
      <c r="D1509" t="s">
        <v>562</v>
      </c>
      <c r="E1509" s="13">
        <v>6</v>
      </c>
      <c r="F1509" s="13"/>
    </row>
    <row r="1510" spans="1:6" x14ac:dyDescent="0.35">
      <c r="A1510" s="187">
        <v>13442</v>
      </c>
      <c r="B1510" s="187" t="s">
        <v>650</v>
      </c>
      <c r="C1510" t="s">
        <v>5</v>
      </c>
      <c r="D1510" t="s">
        <v>562</v>
      </c>
      <c r="E1510" s="13">
        <v>6</v>
      </c>
      <c r="F1510" s="13"/>
    </row>
    <row r="1511" spans="1:6" x14ac:dyDescent="0.35">
      <c r="A1511" s="187">
        <v>13449</v>
      </c>
      <c r="B1511" s="187" t="s">
        <v>650</v>
      </c>
      <c r="C1511" t="s">
        <v>5</v>
      </c>
      <c r="D1511" t="s">
        <v>562</v>
      </c>
      <c r="E1511" s="13">
        <v>6</v>
      </c>
      <c r="F1511" s="13"/>
    </row>
    <row r="1512" spans="1:6" x14ac:dyDescent="0.35">
      <c r="A1512" s="187">
        <v>13450</v>
      </c>
      <c r="B1512" s="187" t="s">
        <v>769</v>
      </c>
      <c r="C1512" t="s">
        <v>1</v>
      </c>
      <c r="D1512" t="s">
        <v>1141</v>
      </c>
      <c r="E1512" s="13">
        <v>6</v>
      </c>
      <c r="F1512" s="13"/>
    </row>
    <row r="1513" spans="1:6" x14ac:dyDescent="0.35">
      <c r="A1513" s="187">
        <v>13452</v>
      </c>
      <c r="B1513" s="187" t="s">
        <v>600</v>
      </c>
      <c r="C1513" t="s">
        <v>0</v>
      </c>
      <c r="D1513" t="s">
        <v>1027</v>
      </c>
      <c r="E1513" s="13">
        <v>6</v>
      </c>
      <c r="F1513" s="13"/>
    </row>
    <row r="1514" spans="1:6" x14ac:dyDescent="0.35">
      <c r="A1514" s="187">
        <v>13454</v>
      </c>
      <c r="B1514" s="187" t="s">
        <v>456</v>
      </c>
      <c r="C1514" t="s">
        <v>5</v>
      </c>
      <c r="D1514" t="s">
        <v>447</v>
      </c>
      <c r="E1514" s="13">
        <v>6</v>
      </c>
      <c r="F1514" s="13"/>
    </row>
    <row r="1515" spans="1:6" x14ac:dyDescent="0.35">
      <c r="A1515" s="187">
        <v>13455</v>
      </c>
      <c r="B1515" s="187" t="s">
        <v>651</v>
      </c>
      <c r="C1515" t="s">
        <v>5</v>
      </c>
      <c r="D1515" t="s">
        <v>562</v>
      </c>
      <c r="E1515" s="13">
        <v>6</v>
      </c>
      <c r="F1515" s="13"/>
    </row>
    <row r="1516" spans="1:6" x14ac:dyDescent="0.35">
      <c r="A1516" s="187">
        <v>13456</v>
      </c>
      <c r="B1516" s="187" t="s">
        <v>652</v>
      </c>
      <c r="C1516" t="s">
        <v>5</v>
      </c>
      <c r="D1516" t="s">
        <v>562</v>
      </c>
      <c r="E1516" s="13">
        <v>6</v>
      </c>
      <c r="F1516" s="13"/>
    </row>
    <row r="1517" spans="1:6" x14ac:dyDescent="0.35">
      <c r="A1517" s="187">
        <v>13457</v>
      </c>
      <c r="B1517" s="187" t="s">
        <v>770</v>
      </c>
      <c r="C1517" t="s">
        <v>1</v>
      </c>
      <c r="D1517" t="s">
        <v>1141</v>
      </c>
      <c r="E1517" s="13">
        <v>6</v>
      </c>
      <c r="F1517" s="13"/>
    </row>
    <row r="1518" spans="1:6" x14ac:dyDescent="0.35">
      <c r="A1518" s="187">
        <v>13459</v>
      </c>
      <c r="B1518" s="187" t="s">
        <v>857</v>
      </c>
      <c r="C1518" t="s">
        <v>0</v>
      </c>
      <c r="D1518" t="s">
        <v>852</v>
      </c>
      <c r="E1518" s="13">
        <v>6</v>
      </c>
      <c r="F1518" s="13"/>
    </row>
    <row r="1519" spans="1:6" x14ac:dyDescent="0.35">
      <c r="A1519" s="187">
        <v>13460</v>
      </c>
      <c r="B1519" s="187" t="s">
        <v>234</v>
      </c>
      <c r="C1519" t="s">
        <v>1</v>
      </c>
      <c r="D1519" t="s">
        <v>1144</v>
      </c>
      <c r="E1519" s="13">
        <v>6</v>
      </c>
      <c r="F1519" s="13"/>
    </row>
    <row r="1520" spans="1:6" x14ac:dyDescent="0.35">
      <c r="A1520" s="187">
        <v>13461</v>
      </c>
      <c r="B1520" s="187" t="s">
        <v>653</v>
      </c>
      <c r="C1520" t="s">
        <v>5</v>
      </c>
      <c r="D1520" t="s">
        <v>562</v>
      </c>
      <c r="E1520" s="13">
        <v>6</v>
      </c>
      <c r="F1520" s="13"/>
    </row>
    <row r="1521" spans="1:6" x14ac:dyDescent="0.35">
      <c r="A1521" s="187">
        <v>13464</v>
      </c>
      <c r="B1521" s="187" t="s">
        <v>235</v>
      </c>
      <c r="C1521" t="s">
        <v>1</v>
      </c>
      <c r="D1521" t="s">
        <v>1144</v>
      </c>
      <c r="E1521" s="13">
        <v>6</v>
      </c>
      <c r="F1521" s="13"/>
    </row>
    <row r="1522" spans="1:6" x14ac:dyDescent="0.35">
      <c r="A1522" s="187">
        <v>13465</v>
      </c>
      <c r="B1522" s="187" t="s">
        <v>563</v>
      </c>
      <c r="C1522" t="s">
        <v>5</v>
      </c>
      <c r="D1522" t="s">
        <v>558</v>
      </c>
      <c r="E1522" s="13">
        <v>6</v>
      </c>
      <c r="F1522" s="13"/>
    </row>
    <row r="1523" spans="1:6" x14ac:dyDescent="0.35">
      <c r="A1523" s="187">
        <v>13468</v>
      </c>
      <c r="B1523" s="187" t="s">
        <v>771</v>
      </c>
      <c r="C1523" t="s">
        <v>1</v>
      </c>
      <c r="D1523" t="s">
        <v>1141</v>
      </c>
      <c r="E1523" s="13">
        <v>6</v>
      </c>
      <c r="F1523" s="13"/>
    </row>
    <row r="1524" spans="1:6" x14ac:dyDescent="0.35">
      <c r="A1524" s="187">
        <v>13469</v>
      </c>
      <c r="B1524" s="187" t="s">
        <v>654</v>
      </c>
      <c r="C1524" t="s">
        <v>5</v>
      </c>
      <c r="D1524" t="s">
        <v>562</v>
      </c>
      <c r="E1524" s="13">
        <v>6</v>
      </c>
      <c r="F1524" s="13"/>
    </row>
    <row r="1525" spans="1:6" x14ac:dyDescent="0.35">
      <c r="A1525" s="187">
        <v>13470</v>
      </c>
      <c r="B1525" s="187" t="s">
        <v>416</v>
      </c>
      <c r="C1525" t="s">
        <v>0</v>
      </c>
      <c r="D1525" t="s">
        <v>733</v>
      </c>
      <c r="E1525" s="13">
        <v>6</v>
      </c>
      <c r="F1525" s="13"/>
    </row>
    <row r="1526" spans="1:6" x14ac:dyDescent="0.35">
      <c r="A1526" s="187">
        <v>13471</v>
      </c>
      <c r="B1526" s="187" t="s">
        <v>655</v>
      </c>
      <c r="C1526" t="s">
        <v>5</v>
      </c>
      <c r="D1526" t="s">
        <v>562</v>
      </c>
      <c r="E1526" s="13">
        <v>6</v>
      </c>
      <c r="F1526" s="13"/>
    </row>
    <row r="1527" spans="1:6" x14ac:dyDescent="0.35">
      <c r="A1527" s="187">
        <v>13472</v>
      </c>
      <c r="B1527" s="187" t="s">
        <v>457</v>
      </c>
      <c r="C1527" t="s">
        <v>5</v>
      </c>
      <c r="D1527" t="s">
        <v>447</v>
      </c>
      <c r="E1527" s="13">
        <v>6</v>
      </c>
      <c r="F1527" s="13"/>
    </row>
    <row r="1528" spans="1:6" x14ac:dyDescent="0.35">
      <c r="A1528" s="187">
        <v>13473</v>
      </c>
      <c r="B1528" s="187" t="s">
        <v>509</v>
      </c>
      <c r="C1528" t="s">
        <v>3</v>
      </c>
      <c r="D1528" t="s">
        <v>376</v>
      </c>
      <c r="E1528" s="13">
        <v>6</v>
      </c>
      <c r="F1528" s="13"/>
    </row>
    <row r="1529" spans="1:6" x14ac:dyDescent="0.35">
      <c r="A1529" s="187">
        <v>13475</v>
      </c>
      <c r="B1529" s="187" t="s">
        <v>458</v>
      </c>
      <c r="C1529" t="s">
        <v>5</v>
      </c>
      <c r="D1529" t="s">
        <v>447</v>
      </c>
      <c r="E1529" s="13">
        <v>6</v>
      </c>
      <c r="F1529" s="13"/>
    </row>
    <row r="1530" spans="1:6" x14ac:dyDescent="0.35">
      <c r="A1530" s="187">
        <v>13476</v>
      </c>
      <c r="B1530" s="187" t="s">
        <v>656</v>
      </c>
      <c r="C1530" t="s">
        <v>5</v>
      </c>
      <c r="D1530" t="s">
        <v>562</v>
      </c>
      <c r="E1530" s="13">
        <v>6</v>
      </c>
      <c r="F1530" s="13"/>
    </row>
    <row r="1531" spans="1:6" x14ac:dyDescent="0.35">
      <c r="A1531" s="187">
        <v>13477</v>
      </c>
      <c r="B1531" s="187" t="s">
        <v>657</v>
      </c>
      <c r="C1531" t="s">
        <v>5</v>
      </c>
      <c r="D1531" t="s">
        <v>562</v>
      </c>
      <c r="E1531" s="13">
        <v>6</v>
      </c>
      <c r="F1531" s="13"/>
    </row>
    <row r="1532" spans="1:6" x14ac:dyDescent="0.35">
      <c r="A1532" s="187">
        <v>13478</v>
      </c>
      <c r="B1532" s="187" t="s">
        <v>658</v>
      </c>
      <c r="C1532" t="s">
        <v>5</v>
      </c>
      <c r="D1532" t="s">
        <v>562</v>
      </c>
      <c r="E1532" s="13">
        <v>6</v>
      </c>
      <c r="F1532" s="13"/>
    </row>
    <row r="1533" spans="1:6" x14ac:dyDescent="0.35">
      <c r="A1533" s="187">
        <v>13479</v>
      </c>
      <c r="B1533" s="187" t="s">
        <v>659</v>
      </c>
      <c r="C1533" t="s">
        <v>5</v>
      </c>
      <c r="D1533" t="s">
        <v>562</v>
      </c>
      <c r="E1533" s="13">
        <v>6</v>
      </c>
      <c r="F1533" s="13"/>
    </row>
    <row r="1534" spans="1:6" x14ac:dyDescent="0.35">
      <c r="A1534" s="187">
        <v>13480</v>
      </c>
      <c r="B1534" s="187" t="s">
        <v>660</v>
      </c>
      <c r="C1534" t="s">
        <v>5</v>
      </c>
      <c r="D1534" t="s">
        <v>562</v>
      </c>
      <c r="E1534" s="13">
        <v>6</v>
      </c>
      <c r="F1534" s="13"/>
    </row>
    <row r="1535" spans="1:6" x14ac:dyDescent="0.35">
      <c r="A1535" s="187">
        <v>13482</v>
      </c>
      <c r="B1535" s="187" t="s">
        <v>772</v>
      </c>
      <c r="C1535" t="s">
        <v>1</v>
      </c>
      <c r="D1535" t="s">
        <v>1141</v>
      </c>
      <c r="E1535" s="13">
        <v>6</v>
      </c>
      <c r="F1535" s="13"/>
    </row>
    <row r="1536" spans="1:6" x14ac:dyDescent="0.35">
      <c r="A1536" s="187">
        <v>13483</v>
      </c>
      <c r="B1536" s="187" t="s">
        <v>661</v>
      </c>
      <c r="C1536" t="s">
        <v>5</v>
      </c>
      <c r="D1536" t="s">
        <v>562</v>
      </c>
      <c r="E1536" s="13">
        <v>6</v>
      </c>
      <c r="F1536" s="13"/>
    </row>
    <row r="1537" spans="1:6" x14ac:dyDescent="0.35">
      <c r="A1537" s="187">
        <v>13484</v>
      </c>
      <c r="B1537" s="187" t="s">
        <v>564</v>
      </c>
      <c r="C1537" t="s">
        <v>5</v>
      </c>
      <c r="D1537" t="s">
        <v>558</v>
      </c>
      <c r="E1537" s="13">
        <v>6</v>
      </c>
      <c r="F1537" s="13"/>
    </row>
    <row r="1538" spans="1:6" x14ac:dyDescent="0.35">
      <c r="A1538" s="187">
        <v>13485</v>
      </c>
      <c r="B1538" s="187" t="s">
        <v>565</v>
      </c>
      <c r="C1538" t="s">
        <v>5</v>
      </c>
      <c r="D1538" t="s">
        <v>558</v>
      </c>
      <c r="E1538" s="13">
        <v>6</v>
      </c>
      <c r="F1538" s="13"/>
    </row>
    <row r="1539" spans="1:6" x14ac:dyDescent="0.35">
      <c r="A1539" s="187">
        <v>13486</v>
      </c>
      <c r="B1539" s="187" t="s">
        <v>662</v>
      </c>
      <c r="C1539" t="s">
        <v>5</v>
      </c>
      <c r="D1539" t="s">
        <v>562</v>
      </c>
      <c r="E1539" s="13">
        <v>6</v>
      </c>
      <c r="F1539" s="13"/>
    </row>
    <row r="1540" spans="1:6" x14ac:dyDescent="0.35">
      <c r="A1540" s="187">
        <v>13488</v>
      </c>
      <c r="B1540" s="187" t="s">
        <v>773</v>
      </c>
      <c r="C1540" t="s">
        <v>1</v>
      </c>
      <c r="D1540" t="s">
        <v>1141</v>
      </c>
      <c r="E1540" s="13">
        <v>6</v>
      </c>
      <c r="F1540" s="13"/>
    </row>
    <row r="1541" spans="1:6" x14ac:dyDescent="0.35">
      <c r="A1541" s="187">
        <v>13489</v>
      </c>
      <c r="B1541" s="187" t="s">
        <v>510</v>
      </c>
      <c r="C1541" t="s">
        <v>3</v>
      </c>
      <c r="D1541" t="s">
        <v>376</v>
      </c>
      <c r="E1541" s="13">
        <v>6</v>
      </c>
      <c r="F1541" s="13"/>
    </row>
    <row r="1542" spans="1:6" x14ac:dyDescent="0.35">
      <c r="A1542" s="187">
        <v>13490</v>
      </c>
      <c r="B1542" s="187" t="s">
        <v>663</v>
      </c>
      <c r="C1542" t="s">
        <v>5</v>
      </c>
      <c r="D1542" t="s">
        <v>562</v>
      </c>
      <c r="E1542" s="13">
        <v>6</v>
      </c>
      <c r="F1542" s="13"/>
    </row>
    <row r="1543" spans="1:6" x14ac:dyDescent="0.35">
      <c r="A1543" s="187">
        <v>13491</v>
      </c>
      <c r="B1543" s="187" t="s">
        <v>459</v>
      </c>
      <c r="C1543" t="s">
        <v>5</v>
      </c>
      <c r="D1543" t="s">
        <v>447</v>
      </c>
      <c r="E1543" s="13">
        <v>6</v>
      </c>
      <c r="F1543" s="13"/>
    </row>
    <row r="1544" spans="1:6" x14ac:dyDescent="0.35">
      <c r="A1544" s="187">
        <v>13492</v>
      </c>
      <c r="B1544" s="187" t="s">
        <v>664</v>
      </c>
      <c r="C1544" t="s">
        <v>5</v>
      </c>
      <c r="D1544" t="s">
        <v>562</v>
      </c>
      <c r="E1544" s="13">
        <v>6</v>
      </c>
      <c r="F1544" s="13"/>
    </row>
    <row r="1545" spans="1:6" x14ac:dyDescent="0.35">
      <c r="A1545" s="187">
        <v>13493</v>
      </c>
      <c r="B1545" s="187" t="s">
        <v>754</v>
      </c>
      <c r="C1545" t="s">
        <v>5</v>
      </c>
      <c r="D1545" t="s">
        <v>743</v>
      </c>
      <c r="E1545" s="13">
        <v>5</v>
      </c>
      <c r="F1545" s="13"/>
    </row>
    <row r="1546" spans="1:6" x14ac:dyDescent="0.35">
      <c r="A1546" s="187">
        <v>13494</v>
      </c>
      <c r="B1546" s="187" t="s">
        <v>665</v>
      </c>
      <c r="C1546" t="s">
        <v>5</v>
      </c>
      <c r="D1546" t="s">
        <v>562</v>
      </c>
      <c r="E1546" s="13">
        <v>6</v>
      </c>
      <c r="F1546" s="13"/>
    </row>
    <row r="1547" spans="1:6" x14ac:dyDescent="0.35">
      <c r="A1547" s="187">
        <v>13495</v>
      </c>
      <c r="B1547" s="187" t="s">
        <v>666</v>
      </c>
      <c r="C1547" t="s">
        <v>5</v>
      </c>
      <c r="D1547" t="s">
        <v>562</v>
      </c>
      <c r="E1547" s="13">
        <v>6</v>
      </c>
      <c r="F1547" s="13"/>
    </row>
    <row r="1548" spans="1:6" x14ac:dyDescent="0.35">
      <c r="A1548" s="187">
        <v>13501</v>
      </c>
      <c r="B1548" s="187" t="s">
        <v>667</v>
      </c>
      <c r="C1548" t="s">
        <v>5</v>
      </c>
      <c r="D1548" t="s">
        <v>562</v>
      </c>
      <c r="E1548" s="13">
        <v>6</v>
      </c>
      <c r="F1548" s="13"/>
    </row>
    <row r="1549" spans="1:6" x14ac:dyDescent="0.35">
      <c r="A1549" s="187">
        <v>13502</v>
      </c>
      <c r="B1549" s="187" t="s">
        <v>667</v>
      </c>
      <c r="C1549" t="s">
        <v>5</v>
      </c>
      <c r="D1549" t="s">
        <v>562</v>
      </c>
      <c r="E1549" s="13">
        <v>6</v>
      </c>
      <c r="F1549" s="13"/>
    </row>
    <row r="1550" spans="1:6" x14ac:dyDescent="0.35">
      <c r="A1550" s="187">
        <v>13503</v>
      </c>
      <c r="B1550" s="187" t="s">
        <v>667</v>
      </c>
      <c r="C1550" t="s">
        <v>5</v>
      </c>
      <c r="D1550" t="s">
        <v>562</v>
      </c>
      <c r="E1550" s="13">
        <v>6</v>
      </c>
      <c r="F1550" s="13"/>
    </row>
    <row r="1551" spans="1:6" x14ac:dyDescent="0.35">
      <c r="A1551" s="187">
        <v>13504</v>
      </c>
      <c r="B1551" s="187" t="s">
        <v>667</v>
      </c>
      <c r="C1551" t="s">
        <v>5</v>
      </c>
      <c r="D1551" t="s">
        <v>562</v>
      </c>
      <c r="E1551" s="13">
        <v>6</v>
      </c>
      <c r="F1551" s="13"/>
    </row>
    <row r="1552" spans="1:6" x14ac:dyDescent="0.35">
      <c r="A1552" s="187">
        <v>13505</v>
      </c>
      <c r="B1552" s="187" t="s">
        <v>667</v>
      </c>
      <c r="C1552" t="s">
        <v>5</v>
      </c>
      <c r="D1552" t="s">
        <v>562</v>
      </c>
      <c r="E1552" s="13">
        <v>6</v>
      </c>
      <c r="F1552" s="13"/>
    </row>
    <row r="1553" spans="1:6" x14ac:dyDescent="0.35">
      <c r="A1553" s="187">
        <v>13599</v>
      </c>
      <c r="B1553" s="187" t="s">
        <v>667</v>
      </c>
      <c r="C1553" t="s">
        <v>5</v>
      </c>
      <c r="D1553" t="s">
        <v>562</v>
      </c>
      <c r="E1553" s="13">
        <v>6</v>
      </c>
      <c r="F1553" s="13"/>
    </row>
    <row r="1554" spans="1:6" x14ac:dyDescent="0.35">
      <c r="A1554" s="187">
        <v>13601</v>
      </c>
      <c r="B1554" s="187" t="s">
        <v>460</v>
      </c>
      <c r="C1554" t="s">
        <v>3</v>
      </c>
      <c r="D1554" t="s">
        <v>848</v>
      </c>
      <c r="E1554" s="13">
        <v>6</v>
      </c>
      <c r="F1554" s="13"/>
    </row>
    <row r="1555" spans="1:6" x14ac:dyDescent="0.35">
      <c r="A1555" s="187">
        <v>13602</v>
      </c>
      <c r="B1555" s="187" t="s">
        <v>461</v>
      </c>
      <c r="C1555" t="s">
        <v>3</v>
      </c>
      <c r="D1555" t="s">
        <v>848</v>
      </c>
      <c r="E1555" s="13">
        <v>6</v>
      </c>
      <c r="F1555" s="13"/>
    </row>
    <row r="1556" spans="1:6" x14ac:dyDescent="0.35">
      <c r="A1556" s="187">
        <v>13603</v>
      </c>
      <c r="B1556" s="187" t="s">
        <v>460</v>
      </c>
      <c r="C1556" t="s">
        <v>3</v>
      </c>
      <c r="D1556" t="s">
        <v>848</v>
      </c>
      <c r="E1556" s="13">
        <v>6</v>
      </c>
      <c r="F1556" s="13"/>
    </row>
    <row r="1557" spans="1:6" x14ac:dyDescent="0.35">
      <c r="A1557" s="187">
        <v>13605</v>
      </c>
      <c r="B1557" s="187" t="s">
        <v>462</v>
      </c>
      <c r="C1557" t="s">
        <v>3</v>
      </c>
      <c r="D1557" t="s">
        <v>848</v>
      </c>
      <c r="E1557" s="13">
        <v>6</v>
      </c>
      <c r="F1557" s="13"/>
    </row>
    <row r="1558" spans="1:6" x14ac:dyDescent="0.35">
      <c r="A1558" s="187">
        <v>13606</v>
      </c>
      <c r="B1558" s="187" t="s">
        <v>463</v>
      </c>
      <c r="C1558" t="s">
        <v>3</v>
      </c>
      <c r="D1558" t="s">
        <v>848</v>
      </c>
      <c r="E1558" s="13">
        <v>6</v>
      </c>
      <c r="F1558" s="13"/>
    </row>
    <row r="1559" spans="1:6" x14ac:dyDescent="0.35">
      <c r="A1559" s="187">
        <v>13607</v>
      </c>
      <c r="B1559" s="187" t="s">
        <v>464</v>
      </c>
      <c r="C1559" t="s">
        <v>3</v>
      </c>
      <c r="D1559" t="s">
        <v>848</v>
      </c>
      <c r="E1559" s="13">
        <v>6</v>
      </c>
      <c r="F1559" s="13"/>
    </row>
    <row r="1560" spans="1:6" x14ac:dyDescent="0.35">
      <c r="A1560" s="187">
        <v>13608</v>
      </c>
      <c r="B1560" s="187" t="s">
        <v>465</v>
      </c>
      <c r="C1560" t="s">
        <v>3</v>
      </c>
      <c r="D1560" t="s">
        <v>848</v>
      </c>
      <c r="E1560" s="13">
        <v>6</v>
      </c>
      <c r="F1560" s="13"/>
    </row>
    <row r="1561" spans="1:6" x14ac:dyDescent="0.35">
      <c r="A1561" s="187">
        <v>13611</v>
      </c>
      <c r="B1561" s="187" t="s">
        <v>466</v>
      </c>
      <c r="C1561" t="s">
        <v>3</v>
      </c>
      <c r="D1561" t="s">
        <v>848</v>
      </c>
      <c r="E1561" s="13">
        <v>6</v>
      </c>
      <c r="F1561" s="13"/>
    </row>
    <row r="1562" spans="1:6" x14ac:dyDescent="0.35">
      <c r="A1562" s="187">
        <v>13612</v>
      </c>
      <c r="B1562" s="187" t="s">
        <v>467</v>
      </c>
      <c r="C1562" t="s">
        <v>3</v>
      </c>
      <c r="D1562" t="s">
        <v>848</v>
      </c>
      <c r="E1562" s="13">
        <v>6</v>
      </c>
      <c r="F1562" s="13"/>
    </row>
    <row r="1563" spans="1:6" x14ac:dyDescent="0.35">
      <c r="A1563" s="187">
        <v>13613</v>
      </c>
      <c r="B1563" s="187" t="s">
        <v>867</v>
      </c>
      <c r="C1563" t="s">
        <v>3</v>
      </c>
      <c r="D1563" t="s">
        <v>1167</v>
      </c>
      <c r="E1563" s="13">
        <v>6</v>
      </c>
      <c r="F1563" s="13"/>
    </row>
    <row r="1564" spans="1:6" x14ac:dyDescent="0.35">
      <c r="A1564" s="187">
        <v>13614</v>
      </c>
      <c r="B1564" s="187" t="s">
        <v>868</v>
      </c>
      <c r="C1564" t="s">
        <v>3</v>
      </c>
      <c r="D1564" t="s">
        <v>1167</v>
      </c>
      <c r="E1564" s="13">
        <v>6</v>
      </c>
      <c r="F1564" s="13"/>
    </row>
    <row r="1565" spans="1:6" x14ac:dyDescent="0.35">
      <c r="A1565" s="187">
        <v>13615</v>
      </c>
      <c r="B1565" s="187" t="s">
        <v>468</v>
      </c>
      <c r="C1565" t="s">
        <v>3</v>
      </c>
      <c r="D1565" t="s">
        <v>848</v>
      </c>
      <c r="E1565" s="13">
        <v>6</v>
      </c>
      <c r="F1565" s="13"/>
    </row>
    <row r="1566" spans="1:6" x14ac:dyDescent="0.35">
      <c r="A1566" s="187">
        <v>13616</v>
      </c>
      <c r="B1566" s="187" t="s">
        <v>469</v>
      </c>
      <c r="C1566" t="s">
        <v>3</v>
      </c>
      <c r="D1566" t="s">
        <v>848</v>
      </c>
      <c r="E1566" s="13">
        <v>6</v>
      </c>
      <c r="F1566" s="13"/>
    </row>
    <row r="1567" spans="1:6" x14ac:dyDescent="0.35">
      <c r="A1567" s="187">
        <v>13617</v>
      </c>
      <c r="B1567" s="187" t="s">
        <v>869</v>
      </c>
      <c r="C1567" t="s">
        <v>3</v>
      </c>
      <c r="D1567" t="s">
        <v>1167</v>
      </c>
      <c r="E1567" s="13">
        <v>6</v>
      </c>
      <c r="F1567" s="13"/>
    </row>
    <row r="1568" spans="1:6" x14ac:dyDescent="0.35">
      <c r="A1568" s="187">
        <v>13618</v>
      </c>
      <c r="B1568" s="187" t="s">
        <v>470</v>
      </c>
      <c r="C1568" t="s">
        <v>3</v>
      </c>
      <c r="D1568" t="s">
        <v>848</v>
      </c>
      <c r="E1568" s="13">
        <v>6</v>
      </c>
      <c r="F1568" s="13"/>
    </row>
    <row r="1569" spans="1:6" x14ac:dyDescent="0.35">
      <c r="A1569" s="187">
        <v>13619</v>
      </c>
      <c r="B1569" s="187" t="s">
        <v>471</v>
      </c>
      <c r="C1569" t="s">
        <v>3</v>
      </c>
      <c r="D1569" t="s">
        <v>848</v>
      </c>
      <c r="E1569" s="13">
        <v>6</v>
      </c>
      <c r="F1569" s="13"/>
    </row>
    <row r="1570" spans="1:6" x14ac:dyDescent="0.35">
      <c r="A1570" s="187">
        <v>13620</v>
      </c>
      <c r="B1570" s="187" t="s">
        <v>511</v>
      </c>
      <c r="C1570" t="s">
        <v>3</v>
      </c>
      <c r="D1570" t="s">
        <v>376</v>
      </c>
      <c r="E1570" s="13">
        <v>6</v>
      </c>
      <c r="F1570" s="13"/>
    </row>
    <row r="1571" spans="1:6" x14ac:dyDescent="0.35">
      <c r="A1571" s="187">
        <v>13621</v>
      </c>
      <c r="B1571" s="187" t="s">
        <v>870</v>
      </c>
      <c r="C1571" t="s">
        <v>3</v>
      </c>
      <c r="D1571" t="s">
        <v>1167</v>
      </c>
      <c r="E1571" s="13">
        <v>6</v>
      </c>
      <c r="F1571" s="13"/>
    </row>
    <row r="1572" spans="1:6" x14ac:dyDescent="0.35">
      <c r="A1572" s="187">
        <v>13622</v>
      </c>
      <c r="B1572" s="187" t="s">
        <v>472</v>
      </c>
      <c r="C1572" t="s">
        <v>3</v>
      </c>
      <c r="D1572" t="s">
        <v>848</v>
      </c>
      <c r="E1572" s="13">
        <v>6</v>
      </c>
      <c r="F1572" s="13"/>
    </row>
    <row r="1573" spans="1:6" x14ac:dyDescent="0.35">
      <c r="A1573" s="187">
        <v>13623</v>
      </c>
      <c r="B1573" s="187" t="s">
        <v>871</v>
      </c>
      <c r="C1573" t="s">
        <v>3</v>
      </c>
      <c r="D1573" t="s">
        <v>1167</v>
      </c>
      <c r="E1573" s="13">
        <v>6</v>
      </c>
      <c r="F1573" s="13"/>
    </row>
    <row r="1574" spans="1:6" x14ac:dyDescent="0.35">
      <c r="A1574" s="187">
        <v>13624</v>
      </c>
      <c r="B1574" s="187" t="s">
        <v>473</v>
      </c>
      <c r="C1574" t="s">
        <v>3</v>
      </c>
      <c r="D1574" t="s">
        <v>848</v>
      </c>
      <c r="E1574" s="13">
        <v>6</v>
      </c>
      <c r="F1574" s="13"/>
    </row>
    <row r="1575" spans="1:6" x14ac:dyDescent="0.35">
      <c r="A1575" s="187">
        <v>13625</v>
      </c>
      <c r="B1575" s="187" t="s">
        <v>872</v>
      </c>
      <c r="C1575" t="s">
        <v>3</v>
      </c>
      <c r="D1575" t="s">
        <v>1167</v>
      </c>
      <c r="E1575" s="13">
        <v>6</v>
      </c>
      <c r="F1575" s="13"/>
    </row>
    <row r="1576" spans="1:6" x14ac:dyDescent="0.35">
      <c r="A1576" s="187">
        <v>13626</v>
      </c>
      <c r="B1576" s="187" t="s">
        <v>512</v>
      </c>
      <c r="C1576" t="s">
        <v>3</v>
      </c>
      <c r="D1576" t="s">
        <v>376</v>
      </c>
      <c r="E1576" s="13">
        <v>6</v>
      </c>
      <c r="F1576" s="13"/>
    </row>
    <row r="1577" spans="1:6" x14ac:dyDescent="0.35">
      <c r="A1577" s="187">
        <v>13627</v>
      </c>
      <c r="B1577" s="187" t="s">
        <v>513</v>
      </c>
      <c r="C1577" t="s">
        <v>3</v>
      </c>
      <c r="D1577" t="s">
        <v>376</v>
      </c>
      <c r="E1577" s="13">
        <v>6</v>
      </c>
      <c r="F1577" s="13"/>
    </row>
    <row r="1578" spans="1:6" x14ac:dyDescent="0.35">
      <c r="A1578" s="187">
        <v>13628</v>
      </c>
      <c r="B1578" s="187" t="s">
        <v>474</v>
      </c>
      <c r="C1578" t="s">
        <v>3</v>
      </c>
      <c r="D1578" t="s">
        <v>848</v>
      </c>
      <c r="E1578" s="13">
        <v>6</v>
      </c>
      <c r="F1578" s="13"/>
    </row>
    <row r="1579" spans="1:6" x14ac:dyDescent="0.35">
      <c r="A1579" s="187">
        <v>13630</v>
      </c>
      <c r="B1579" s="187" t="s">
        <v>873</v>
      </c>
      <c r="C1579" t="s">
        <v>3</v>
      </c>
      <c r="D1579" t="s">
        <v>1167</v>
      </c>
      <c r="E1579" s="13">
        <v>6</v>
      </c>
      <c r="F1579" s="13"/>
    </row>
    <row r="1580" spans="1:6" x14ac:dyDescent="0.35">
      <c r="A1580" s="187">
        <v>13631</v>
      </c>
      <c r="B1580" s="187" t="s">
        <v>514</v>
      </c>
      <c r="C1580" t="s">
        <v>3</v>
      </c>
      <c r="D1580" t="s">
        <v>848</v>
      </c>
      <c r="E1580" s="13">
        <v>6</v>
      </c>
      <c r="F1580" s="13"/>
    </row>
    <row r="1581" spans="1:6" x14ac:dyDescent="0.35">
      <c r="A1581" s="187">
        <v>13632</v>
      </c>
      <c r="B1581" s="187" t="s">
        <v>475</v>
      </c>
      <c r="C1581" t="s">
        <v>3</v>
      </c>
      <c r="D1581" t="s">
        <v>848</v>
      </c>
      <c r="E1581" s="13">
        <v>6</v>
      </c>
      <c r="F1581" s="13"/>
    </row>
    <row r="1582" spans="1:6" x14ac:dyDescent="0.35">
      <c r="A1582" s="187">
        <v>13633</v>
      </c>
      <c r="B1582" s="187" t="s">
        <v>874</v>
      </c>
      <c r="C1582" t="s">
        <v>3</v>
      </c>
      <c r="D1582" t="s">
        <v>1167</v>
      </c>
      <c r="E1582" s="13">
        <v>6</v>
      </c>
      <c r="F1582" s="13"/>
    </row>
    <row r="1583" spans="1:6" x14ac:dyDescent="0.35">
      <c r="A1583" s="187">
        <v>13634</v>
      </c>
      <c r="B1583" s="187" t="s">
        <v>476</v>
      </c>
      <c r="C1583" t="s">
        <v>3</v>
      </c>
      <c r="D1583" t="s">
        <v>848</v>
      </c>
      <c r="E1583" s="13">
        <v>6</v>
      </c>
      <c r="F1583" s="13"/>
    </row>
    <row r="1584" spans="1:6" x14ac:dyDescent="0.35">
      <c r="A1584" s="187">
        <v>13635</v>
      </c>
      <c r="B1584" s="187" t="s">
        <v>875</v>
      </c>
      <c r="C1584" t="s">
        <v>3</v>
      </c>
      <c r="D1584" t="s">
        <v>1167</v>
      </c>
      <c r="E1584" s="13">
        <v>6</v>
      </c>
      <c r="F1584" s="13"/>
    </row>
    <row r="1585" spans="1:6" x14ac:dyDescent="0.35">
      <c r="A1585" s="187">
        <v>13636</v>
      </c>
      <c r="B1585" s="187" t="s">
        <v>477</v>
      </c>
      <c r="C1585" t="s">
        <v>3</v>
      </c>
      <c r="D1585" t="s">
        <v>848</v>
      </c>
      <c r="E1585" s="13">
        <v>6</v>
      </c>
      <c r="F1585" s="13"/>
    </row>
    <row r="1586" spans="1:6" x14ac:dyDescent="0.35">
      <c r="A1586" s="187">
        <v>13637</v>
      </c>
      <c r="B1586" s="187" t="s">
        <v>478</v>
      </c>
      <c r="C1586" t="s">
        <v>3</v>
      </c>
      <c r="D1586" t="s">
        <v>848</v>
      </c>
      <c r="E1586" s="13">
        <v>6</v>
      </c>
      <c r="F1586" s="13"/>
    </row>
    <row r="1587" spans="1:6" x14ac:dyDescent="0.35">
      <c r="A1587" s="187">
        <v>13638</v>
      </c>
      <c r="B1587" s="187" t="s">
        <v>479</v>
      </c>
      <c r="C1587" t="s">
        <v>3</v>
      </c>
      <c r="D1587" t="s">
        <v>848</v>
      </c>
      <c r="E1587" s="13">
        <v>6</v>
      </c>
      <c r="F1587" s="13"/>
    </row>
    <row r="1588" spans="1:6" x14ac:dyDescent="0.35">
      <c r="A1588" s="187">
        <v>13639</v>
      </c>
      <c r="B1588" s="187" t="s">
        <v>876</v>
      </c>
      <c r="C1588" t="s">
        <v>3</v>
      </c>
      <c r="D1588" t="s">
        <v>1167</v>
      </c>
      <c r="E1588" s="13">
        <v>6</v>
      </c>
      <c r="F1588" s="13"/>
    </row>
    <row r="1589" spans="1:6" x14ac:dyDescent="0.35">
      <c r="A1589" s="187">
        <v>13640</v>
      </c>
      <c r="B1589" s="187" t="s">
        <v>480</v>
      </c>
      <c r="C1589" t="s">
        <v>3</v>
      </c>
      <c r="D1589" t="s">
        <v>848</v>
      </c>
      <c r="E1589" s="13">
        <v>6</v>
      </c>
      <c r="F1589" s="13"/>
    </row>
    <row r="1590" spans="1:6" x14ac:dyDescent="0.35">
      <c r="A1590" s="187">
        <v>13641</v>
      </c>
      <c r="B1590" s="187" t="s">
        <v>481</v>
      </c>
      <c r="C1590" t="s">
        <v>3</v>
      </c>
      <c r="D1590" t="s">
        <v>848</v>
      </c>
      <c r="E1590" s="13">
        <v>6</v>
      </c>
      <c r="F1590" s="13"/>
    </row>
    <row r="1591" spans="1:6" x14ac:dyDescent="0.35">
      <c r="A1591" s="187">
        <v>13642</v>
      </c>
      <c r="B1591" s="187" t="s">
        <v>877</v>
      </c>
      <c r="C1591" t="s">
        <v>3</v>
      </c>
      <c r="D1591" t="s">
        <v>1167</v>
      </c>
      <c r="E1591" s="13">
        <v>6</v>
      </c>
      <c r="F1591" s="13"/>
    </row>
    <row r="1592" spans="1:6" x14ac:dyDescent="0.35">
      <c r="A1592" s="187">
        <v>13643</v>
      </c>
      <c r="B1592" s="187" t="s">
        <v>482</v>
      </c>
      <c r="C1592" t="s">
        <v>3</v>
      </c>
      <c r="D1592" t="s">
        <v>848</v>
      </c>
      <c r="E1592" s="13">
        <v>6</v>
      </c>
      <c r="F1592" s="13"/>
    </row>
    <row r="1593" spans="1:6" x14ac:dyDescent="0.35">
      <c r="A1593" s="187">
        <v>13645</v>
      </c>
      <c r="B1593" s="187" t="s">
        <v>859</v>
      </c>
      <c r="C1593" t="s">
        <v>3</v>
      </c>
      <c r="D1593" t="s">
        <v>1167</v>
      </c>
      <c r="E1593" s="13">
        <v>6</v>
      </c>
      <c r="F1593" s="13"/>
    </row>
    <row r="1594" spans="1:6" x14ac:dyDescent="0.35">
      <c r="A1594" s="187">
        <v>13646</v>
      </c>
      <c r="B1594" s="187" t="s">
        <v>878</v>
      </c>
      <c r="C1594" t="s">
        <v>3</v>
      </c>
      <c r="D1594" t="s">
        <v>1167</v>
      </c>
      <c r="E1594" s="13">
        <v>6</v>
      </c>
      <c r="F1594" s="13"/>
    </row>
    <row r="1595" spans="1:6" x14ac:dyDescent="0.35">
      <c r="A1595" s="187">
        <v>13647</v>
      </c>
      <c r="B1595" s="187" t="s">
        <v>879</v>
      </c>
      <c r="C1595" t="s">
        <v>3</v>
      </c>
      <c r="D1595" t="s">
        <v>1167</v>
      </c>
      <c r="E1595" s="13">
        <v>6</v>
      </c>
      <c r="F1595" s="13"/>
    </row>
    <row r="1596" spans="1:6" x14ac:dyDescent="0.35">
      <c r="A1596" s="187">
        <v>13648</v>
      </c>
      <c r="B1596" s="187" t="s">
        <v>515</v>
      </c>
      <c r="C1596" t="s">
        <v>3</v>
      </c>
      <c r="D1596" t="s">
        <v>376</v>
      </c>
      <c r="E1596" s="13">
        <v>6</v>
      </c>
      <c r="F1596" s="13"/>
    </row>
    <row r="1597" spans="1:6" x14ac:dyDescent="0.35">
      <c r="A1597" s="187">
        <v>13649</v>
      </c>
      <c r="B1597" s="187" t="s">
        <v>880</v>
      </c>
      <c r="C1597" t="s">
        <v>3</v>
      </c>
      <c r="D1597" t="s">
        <v>1167</v>
      </c>
      <c r="E1597" s="13">
        <v>6</v>
      </c>
      <c r="F1597" s="13"/>
    </row>
    <row r="1598" spans="1:6" x14ac:dyDescent="0.35">
      <c r="A1598" s="187">
        <v>13650</v>
      </c>
      <c r="B1598" s="187" t="s">
        <v>483</v>
      </c>
      <c r="C1598" t="s">
        <v>3</v>
      </c>
      <c r="D1598" t="s">
        <v>848</v>
      </c>
      <c r="E1598" s="13">
        <v>6</v>
      </c>
      <c r="F1598" s="13"/>
    </row>
    <row r="1599" spans="1:6" x14ac:dyDescent="0.35">
      <c r="A1599" s="187">
        <v>13651</v>
      </c>
      <c r="B1599" s="187" t="s">
        <v>484</v>
      </c>
      <c r="C1599" t="s">
        <v>3</v>
      </c>
      <c r="D1599" t="s">
        <v>848</v>
      </c>
      <c r="E1599" s="13">
        <v>6</v>
      </c>
      <c r="F1599" s="13"/>
    </row>
    <row r="1600" spans="1:6" x14ac:dyDescent="0.35">
      <c r="A1600" s="187">
        <v>13652</v>
      </c>
      <c r="B1600" s="187" t="s">
        <v>881</v>
      </c>
      <c r="C1600" t="s">
        <v>3</v>
      </c>
      <c r="D1600" t="s">
        <v>1167</v>
      </c>
      <c r="E1600" s="13">
        <v>6</v>
      </c>
      <c r="F1600" s="13"/>
    </row>
    <row r="1601" spans="1:6" x14ac:dyDescent="0.35">
      <c r="A1601" s="187">
        <v>13654</v>
      </c>
      <c r="B1601" s="187" t="s">
        <v>882</v>
      </c>
      <c r="C1601" t="s">
        <v>3</v>
      </c>
      <c r="D1601" t="s">
        <v>1167</v>
      </c>
      <c r="E1601" s="13">
        <v>6</v>
      </c>
      <c r="F1601" s="13"/>
    </row>
    <row r="1602" spans="1:6" x14ac:dyDescent="0.35">
      <c r="A1602" s="187">
        <v>13655</v>
      </c>
      <c r="B1602" s="187" t="s">
        <v>883</v>
      </c>
      <c r="C1602" t="s">
        <v>3</v>
      </c>
      <c r="D1602" t="s">
        <v>1028</v>
      </c>
      <c r="E1602" s="13">
        <v>6</v>
      </c>
      <c r="F1602" s="13"/>
    </row>
    <row r="1603" spans="1:6" x14ac:dyDescent="0.35">
      <c r="A1603" s="187">
        <v>13656</v>
      </c>
      <c r="B1603" s="187" t="s">
        <v>485</v>
      </c>
      <c r="C1603" t="s">
        <v>3</v>
      </c>
      <c r="D1603" t="s">
        <v>848</v>
      </c>
      <c r="E1603" s="13">
        <v>6</v>
      </c>
      <c r="F1603" s="13"/>
    </row>
    <row r="1604" spans="1:6" x14ac:dyDescent="0.35">
      <c r="A1604" s="187">
        <v>13657</v>
      </c>
      <c r="B1604" s="187" t="s">
        <v>486</v>
      </c>
      <c r="C1604" t="s">
        <v>3</v>
      </c>
      <c r="D1604" t="s">
        <v>848</v>
      </c>
      <c r="E1604" s="13">
        <v>6</v>
      </c>
      <c r="F1604" s="13"/>
    </row>
    <row r="1605" spans="1:6" x14ac:dyDescent="0.35">
      <c r="A1605" s="187">
        <v>13658</v>
      </c>
      <c r="B1605" s="187" t="s">
        <v>884</v>
      </c>
      <c r="C1605" t="s">
        <v>3</v>
      </c>
      <c r="D1605" t="s">
        <v>1167</v>
      </c>
      <c r="E1605" s="13">
        <v>6</v>
      </c>
      <c r="F1605" s="13"/>
    </row>
    <row r="1606" spans="1:6" x14ac:dyDescent="0.35">
      <c r="A1606" s="187">
        <v>13659</v>
      </c>
      <c r="B1606" s="187" t="s">
        <v>487</v>
      </c>
      <c r="C1606" t="s">
        <v>3</v>
      </c>
      <c r="D1606" t="s">
        <v>848</v>
      </c>
      <c r="E1606" s="13">
        <v>6</v>
      </c>
      <c r="F1606" s="13"/>
    </row>
    <row r="1607" spans="1:6" x14ac:dyDescent="0.35">
      <c r="A1607" s="187">
        <v>13660</v>
      </c>
      <c r="B1607" s="187" t="s">
        <v>885</v>
      </c>
      <c r="C1607" t="s">
        <v>3</v>
      </c>
      <c r="D1607" t="s">
        <v>1167</v>
      </c>
      <c r="E1607" s="13">
        <v>6</v>
      </c>
      <c r="F1607" s="13"/>
    </row>
    <row r="1608" spans="1:6" x14ac:dyDescent="0.35">
      <c r="A1608" s="187">
        <v>13661</v>
      </c>
      <c r="B1608" s="187" t="s">
        <v>488</v>
      </c>
      <c r="C1608" t="s">
        <v>3</v>
      </c>
      <c r="D1608" t="s">
        <v>848</v>
      </c>
      <c r="E1608" s="13">
        <v>6</v>
      </c>
      <c r="F1608" s="13"/>
    </row>
    <row r="1609" spans="1:6" x14ac:dyDescent="0.35">
      <c r="A1609" s="187">
        <v>13662</v>
      </c>
      <c r="B1609" s="187" t="s">
        <v>3</v>
      </c>
      <c r="C1609" t="s">
        <v>3</v>
      </c>
      <c r="D1609" t="s">
        <v>1167</v>
      </c>
      <c r="E1609" s="13">
        <v>6</v>
      </c>
      <c r="F1609" s="13"/>
    </row>
    <row r="1610" spans="1:6" x14ac:dyDescent="0.35">
      <c r="A1610" s="187">
        <v>13664</v>
      </c>
      <c r="B1610" s="187" t="s">
        <v>886</v>
      </c>
      <c r="C1610" t="s">
        <v>3</v>
      </c>
      <c r="D1610" t="s">
        <v>1167</v>
      </c>
      <c r="E1610" s="13">
        <v>6</v>
      </c>
      <c r="F1610" s="13"/>
    </row>
    <row r="1611" spans="1:6" x14ac:dyDescent="0.35">
      <c r="A1611" s="187">
        <v>13665</v>
      </c>
      <c r="B1611" s="187" t="s">
        <v>489</v>
      </c>
      <c r="C1611" t="s">
        <v>3</v>
      </c>
      <c r="D1611" t="s">
        <v>848</v>
      </c>
      <c r="E1611" s="13">
        <v>6</v>
      </c>
      <c r="F1611" s="13"/>
    </row>
    <row r="1612" spans="1:6" x14ac:dyDescent="0.35">
      <c r="A1612" s="187">
        <v>13666</v>
      </c>
      <c r="B1612" s="187" t="s">
        <v>887</v>
      </c>
      <c r="C1612" t="s">
        <v>3</v>
      </c>
      <c r="D1612" t="s">
        <v>1167</v>
      </c>
      <c r="E1612" s="13">
        <v>6</v>
      </c>
      <c r="F1612" s="13"/>
    </row>
    <row r="1613" spans="1:6" x14ac:dyDescent="0.35">
      <c r="A1613" s="187">
        <v>13667</v>
      </c>
      <c r="B1613" s="187" t="s">
        <v>888</v>
      </c>
      <c r="C1613" t="s">
        <v>3</v>
      </c>
      <c r="D1613" t="s">
        <v>1167</v>
      </c>
      <c r="E1613" s="13">
        <v>6</v>
      </c>
      <c r="F1613" s="13"/>
    </row>
    <row r="1614" spans="1:6" x14ac:dyDescent="0.35">
      <c r="A1614" s="187">
        <v>13668</v>
      </c>
      <c r="B1614" s="187" t="s">
        <v>889</v>
      </c>
      <c r="C1614" t="s">
        <v>3</v>
      </c>
      <c r="D1614" t="s">
        <v>1167</v>
      </c>
      <c r="E1614" s="13">
        <v>6</v>
      </c>
      <c r="F1614" s="13"/>
    </row>
    <row r="1615" spans="1:6" x14ac:dyDescent="0.35">
      <c r="A1615" s="187">
        <v>13669</v>
      </c>
      <c r="B1615" s="187" t="s">
        <v>890</v>
      </c>
      <c r="C1615" t="s">
        <v>3</v>
      </c>
      <c r="D1615" t="s">
        <v>1167</v>
      </c>
      <c r="E1615" s="13">
        <v>6</v>
      </c>
      <c r="F1615" s="13"/>
    </row>
    <row r="1616" spans="1:6" x14ac:dyDescent="0.35">
      <c r="A1616" s="187">
        <v>13670</v>
      </c>
      <c r="B1616" s="187" t="s">
        <v>891</v>
      </c>
      <c r="C1616" t="s">
        <v>3</v>
      </c>
      <c r="D1616" t="s">
        <v>1167</v>
      </c>
      <c r="E1616" s="13">
        <v>6</v>
      </c>
      <c r="F1616" s="13"/>
    </row>
    <row r="1617" spans="1:6" x14ac:dyDescent="0.35">
      <c r="A1617" s="187">
        <v>13671</v>
      </c>
      <c r="B1617" s="187" t="s">
        <v>465</v>
      </c>
      <c r="C1617" t="s">
        <v>3</v>
      </c>
      <c r="D1617" t="s">
        <v>848</v>
      </c>
      <c r="E1617" s="13">
        <v>6</v>
      </c>
      <c r="F1617" s="13"/>
    </row>
    <row r="1618" spans="1:6" x14ac:dyDescent="0.35">
      <c r="A1618" s="187">
        <v>13672</v>
      </c>
      <c r="B1618" s="187" t="s">
        <v>892</v>
      </c>
      <c r="C1618" t="s">
        <v>3</v>
      </c>
      <c r="D1618" t="s">
        <v>1167</v>
      </c>
      <c r="E1618" s="13">
        <v>6</v>
      </c>
      <c r="F1618" s="13"/>
    </row>
    <row r="1619" spans="1:6" x14ac:dyDescent="0.35">
      <c r="A1619" s="187">
        <v>13673</v>
      </c>
      <c r="B1619" s="187" t="s">
        <v>490</v>
      </c>
      <c r="C1619" t="s">
        <v>3</v>
      </c>
      <c r="D1619" t="s">
        <v>848</v>
      </c>
      <c r="E1619" s="13">
        <v>6</v>
      </c>
      <c r="F1619" s="13"/>
    </row>
    <row r="1620" spans="1:6" x14ac:dyDescent="0.35">
      <c r="A1620" s="187">
        <v>13674</v>
      </c>
      <c r="B1620" s="187" t="s">
        <v>491</v>
      </c>
      <c r="C1620" t="s">
        <v>3</v>
      </c>
      <c r="D1620" t="s">
        <v>848</v>
      </c>
      <c r="E1620" s="13">
        <v>6</v>
      </c>
      <c r="F1620" s="13"/>
    </row>
    <row r="1621" spans="1:6" x14ac:dyDescent="0.35">
      <c r="A1621" s="187">
        <v>13675</v>
      </c>
      <c r="B1621" s="187" t="s">
        <v>492</v>
      </c>
      <c r="C1621" t="s">
        <v>3</v>
      </c>
      <c r="D1621" t="s">
        <v>848</v>
      </c>
      <c r="E1621" s="13">
        <v>6</v>
      </c>
      <c r="F1621" s="13"/>
    </row>
    <row r="1622" spans="1:6" x14ac:dyDescent="0.35">
      <c r="A1622" s="187">
        <v>13676</v>
      </c>
      <c r="B1622" s="187" t="s">
        <v>861</v>
      </c>
      <c r="C1622" t="s">
        <v>3</v>
      </c>
      <c r="D1622" t="s">
        <v>1167</v>
      </c>
      <c r="E1622" s="13">
        <v>6</v>
      </c>
      <c r="F1622" s="13"/>
    </row>
    <row r="1623" spans="1:6" x14ac:dyDescent="0.35">
      <c r="A1623" s="187">
        <v>13677</v>
      </c>
      <c r="B1623" s="187" t="s">
        <v>893</v>
      </c>
      <c r="C1623" t="s">
        <v>3</v>
      </c>
      <c r="D1623" t="s">
        <v>1167</v>
      </c>
      <c r="E1623" s="13">
        <v>6</v>
      </c>
      <c r="F1623" s="13"/>
    </row>
    <row r="1624" spans="1:6" x14ac:dyDescent="0.35">
      <c r="A1624" s="187">
        <v>13678</v>
      </c>
      <c r="B1624" s="187" t="s">
        <v>894</v>
      </c>
      <c r="C1624" t="s">
        <v>3</v>
      </c>
      <c r="D1624" t="s">
        <v>1167</v>
      </c>
      <c r="E1624" s="13">
        <v>6</v>
      </c>
      <c r="F1624" s="13"/>
    </row>
    <row r="1625" spans="1:6" x14ac:dyDescent="0.35">
      <c r="A1625" s="187">
        <v>13679</v>
      </c>
      <c r="B1625" s="187" t="s">
        <v>493</v>
      </c>
      <c r="C1625" t="s">
        <v>3</v>
      </c>
      <c r="D1625" t="s">
        <v>848</v>
      </c>
      <c r="E1625" s="13">
        <v>6</v>
      </c>
      <c r="F1625" s="13"/>
    </row>
    <row r="1626" spans="1:6" x14ac:dyDescent="0.35">
      <c r="A1626" s="187">
        <v>13680</v>
      </c>
      <c r="B1626" s="187" t="s">
        <v>895</v>
      </c>
      <c r="C1626" t="s">
        <v>3</v>
      </c>
      <c r="D1626" t="s">
        <v>1167</v>
      </c>
      <c r="E1626" s="13">
        <v>6</v>
      </c>
      <c r="F1626" s="13"/>
    </row>
    <row r="1627" spans="1:6" x14ac:dyDescent="0.35">
      <c r="A1627" s="187">
        <v>13681</v>
      </c>
      <c r="B1627" s="187" t="s">
        <v>896</v>
      </c>
      <c r="C1627" t="s">
        <v>3</v>
      </c>
      <c r="D1627" t="s">
        <v>1167</v>
      </c>
      <c r="E1627" s="13">
        <v>6</v>
      </c>
      <c r="F1627" s="13"/>
    </row>
    <row r="1628" spans="1:6" x14ac:dyDescent="0.35">
      <c r="A1628" s="187">
        <v>13682</v>
      </c>
      <c r="B1628" s="187" t="s">
        <v>494</v>
      </c>
      <c r="C1628" t="s">
        <v>3</v>
      </c>
      <c r="D1628" t="s">
        <v>848</v>
      </c>
      <c r="E1628" s="13">
        <v>6</v>
      </c>
      <c r="F1628" s="13"/>
    </row>
    <row r="1629" spans="1:6" x14ac:dyDescent="0.35">
      <c r="A1629" s="187">
        <v>13683</v>
      </c>
      <c r="B1629" s="187" t="s">
        <v>860</v>
      </c>
      <c r="C1629" t="s">
        <v>3</v>
      </c>
      <c r="D1629" t="s">
        <v>1028</v>
      </c>
      <c r="E1629" s="13">
        <v>6</v>
      </c>
      <c r="F1629" s="13"/>
    </row>
    <row r="1630" spans="1:6" x14ac:dyDescent="0.35">
      <c r="A1630" s="187">
        <v>13684</v>
      </c>
      <c r="B1630" s="187" t="s">
        <v>897</v>
      </c>
      <c r="C1630" t="s">
        <v>3</v>
      </c>
      <c r="D1630" t="s">
        <v>1167</v>
      </c>
      <c r="E1630" s="13">
        <v>6</v>
      </c>
      <c r="F1630" s="13"/>
    </row>
    <row r="1631" spans="1:6" x14ac:dyDescent="0.35">
      <c r="A1631" s="187">
        <v>13685</v>
      </c>
      <c r="B1631" s="187" t="s">
        <v>495</v>
      </c>
      <c r="C1631" t="s">
        <v>3</v>
      </c>
      <c r="D1631" t="s">
        <v>848</v>
      </c>
      <c r="E1631" s="13">
        <v>6</v>
      </c>
      <c r="F1631" s="13"/>
    </row>
    <row r="1632" spans="1:6" x14ac:dyDescent="0.35">
      <c r="A1632" s="187">
        <v>13687</v>
      </c>
      <c r="B1632" s="187" t="s">
        <v>898</v>
      </c>
      <c r="C1632" t="s">
        <v>3</v>
      </c>
      <c r="D1632" t="s">
        <v>1167</v>
      </c>
      <c r="E1632" s="13">
        <v>6</v>
      </c>
      <c r="F1632" s="13"/>
    </row>
    <row r="1633" spans="1:6" x14ac:dyDescent="0.35">
      <c r="A1633" s="187">
        <v>13690</v>
      </c>
      <c r="B1633" s="187" t="s">
        <v>899</v>
      </c>
      <c r="C1633" t="s">
        <v>3</v>
      </c>
      <c r="D1633" t="s">
        <v>1167</v>
      </c>
      <c r="E1633" s="13">
        <v>6</v>
      </c>
      <c r="F1633" s="13"/>
    </row>
    <row r="1634" spans="1:6" x14ac:dyDescent="0.35">
      <c r="A1634" s="187">
        <v>13691</v>
      </c>
      <c r="B1634" s="187" t="s">
        <v>496</v>
      </c>
      <c r="C1634" t="s">
        <v>3</v>
      </c>
      <c r="D1634" t="s">
        <v>848</v>
      </c>
      <c r="E1634" s="13">
        <v>6</v>
      </c>
      <c r="F1634" s="13"/>
    </row>
    <row r="1635" spans="1:6" x14ac:dyDescent="0.35">
      <c r="A1635" s="187">
        <v>13692</v>
      </c>
      <c r="B1635" s="187" t="s">
        <v>497</v>
      </c>
      <c r="C1635" t="s">
        <v>3</v>
      </c>
      <c r="D1635" t="s">
        <v>848</v>
      </c>
      <c r="E1635" s="13">
        <v>6</v>
      </c>
      <c r="F1635" s="13"/>
    </row>
    <row r="1636" spans="1:6" x14ac:dyDescent="0.35">
      <c r="A1636" s="187">
        <v>13693</v>
      </c>
      <c r="B1636" s="187" t="s">
        <v>498</v>
      </c>
      <c r="C1636" t="s">
        <v>3</v>
      </c>
      <c r="D1636" t="s">
        <v>848</v>
      </c>
      <c r="E1636" s="13">
        <v>6</v>
      </c>
      <c r="F1636" s="13"/>
    </row>
    <row r="1637" spans="1:6" x14ac:dyDescent="0.35">
      <c r="A1637" s="187">
        <v>13694</v>
      </c>
      <c r="B1637" s="187" t="s">
        <v>900</v>
      </c>
      <c r="C1637" t="s">
        <v>3</v>
      </c>
      <c r="D1637" t="s">
        <v>1167</v>
      </c>
      <c r="E1637" s="13">
        <v>6</v>
      </c>
      <c r="F1637" s="13"/>
    </row>
    <row r="1638" spans="1:6" x14ac:dyDescent="0.35">
      <c r="A1638" s="187">
        <v>13695</v>
      </c>
      <c r="B1638" s="187" t="s">
        <v>901</v>
      </c>
      <c r="C1638" t="s">
        <v>3</v>
      </c>
      <c r="D1638" t="s">
        <v>1167</v>
      </c>
      <c r="E1638" s="13">
        <v>6</v>
      </c>
      <c r="F1638" s="13"/>
    </row>
    <row r="1639" spans="1:6" x14ac:dyDescent="0.35">
      <c r="A1639" s="187">
        <v>13696</v>
      </c>
      <c r="B1639" s="187" t="s">
        <v>902</v>
      </c>
      <c r="C1639" t="s">
        <v>3</v>
      </c>
      <c r="D1639" t="s">
        <v>1167</v>
      </c>
      <c r="E1639" s="13">
        <v>6</v>
      </c>
      <c r="F1639" s="13"/>
    </row>
    <row r="1640" spans="1:6" x14ac:dyDescent="0.35">
      <c r="A1640" s="187">
        <v>13697</v>
      </c>
      <c r="B1640" s="187" t="s">
        <v>903</v>
      </c>
      <c r="C1640" t="s">
        <v>3</v>
      </c>
      <c r="D1640" t="s">
        <v>1167</v>
      </c>
      <c r="E1640" s="13">
        <v>6</v>
      </c>
      <c r="F1640" s="13"/>
    </row>
    <row r="1641" spans="1:6" x14ac:dyDescent="0.35">
      <c r="A1641" s="187">
        <v>13699</v>
      </c>
      <c r="B1641" s="187" t="s">
        <v>861</v>
      </c>
      <c r="C1641" t="s">
        <v>3</v>
      </c>
      <c r="D1641" t="s">
        <v>1167</v>
      </c>
      <c r="E1641" s="13">
        <v>6</v>
      </c>
      <c r="F1641" s="13"/>
    </row>
    <row r="1642" spans="1:6" x14ac:dyDescent="0.35">
      <c r="A1642" s="187">
        <v>13730</v>
      </c>
      <c r="B1642" s="187" t="s">
        <v>236</v>
      </c>
      <c r="C1642" t="s">
        <v>1</v>
      </c>
      <c r="D1642" t="s">
        <v>1144</v>
      </c>
      <c r="E1642" s="13">
        <v>6</v>
      </c>
      <c r="F1642" s="13"/>
    </row>
    <row r="1643" spans="1:6" x14ac:dyDescent="0.35">
      <c r="A1643" s="187">
        <v>13731</v>
      </c>
      <c r="B1643" s="187" t="s">
        <v>1742</v>
      </c>
      <c r="C1643" t="s">
        <v>1</v>
      </c>
      <c r="D1643" t="s">
        <v>1163</v>
      </c>
      <c r="E1643" s="13">
        <v>6</v>
      </c>
      <c r="F1643" s="13"/>
    </row>
    <row r="1644" spans="1:6" x14ac:dyDescent="0.35">
      <c r="A1644" s="187">
        <v>13732</v>
      </c>
      <c r="B1644" s="187" t="s">
        <v>1743</v>
      </c>
      <c r="C1644" t="s">
        <v>1</v>
      </c>
      <c r="D1644" t="s">
        <v>1171</v>
      </c>
      <c r="E1644" s="13">
        <v>5</v>
      </c>
      <c r="F1644" s="13"/>
    </row>
    <row r="1645" spans="1:6" x14ac:dyDescent="0.35">
      <c r="A1645" s="187">
        <v>13733</v>
      </c>
      <c r="B1645" s="187" t="s">
        <v>237</v>
      </c>
      <c r="C1645" t="s">
        <v>1</v>
      </c>
      <c r="D1645" t="s">
        <v>1144</v>
      </c>
      <c r="E1645" s="13">
        <v>6</v>
      </c>
      <c r="F1645" s="13"/>
    </row>
    <row r="1646" spans="1:6" x14ac:dyDescent="0.35">
      <c r="A1646" s="187">
        <v>13734</v>
      </c>
      <c r="B1646" s="187" t="s">
        <v>1744</v>
      </c>
      <c r="C1646" t="s">
        <v>1</v>
      </c>
      <c r="D1646" t="s">
        <v>1171</v>
      </c>
      <c r="E1646" s="13">
        <v>5</v>
      </c>
      <c r="F1646" s="13"/>
    </row>
    <row r="1647" spans="1:6" x14ac:dyDescent="0.35">
      <c r="A1647" s="187">
        <v>13736</v>
      </c>
      <c r="B1647" s="187" t="s">
        <v>1745</v>
      </c>
      <c r="C1647" t="s">
        <v>1</v>
      </c>
      <c r="D1647" t="s">
        <v>1171</v>
      </c>
      <c r="E1647" s="13">
        <v>5</v>
      </c>
      <c r="F1647" s="13"/>
    </row>
    <row r="1648" spans="1:6" x14ac:dyDescent="0.35">
      <c r="A1648" s="187">
        <v>13737</v>
      </c>
      <c r="B1648" s="187" t="s">
        <v>1746</v>
      </c>
      <c r="C1648" t="s">
        <v>1</v>
      </c>
      <c r="D1648" t="s">
        <v>1172</v>
      </c>
      <c r="E1648" s="13">
        <v>6</v>
      </c>
      <c r="F1648" s="13"/>
    </row>
    <row r="1649" spans="1:6" x14ac:dyDescent="0.35">
      <c r="A1649" s="187">
        <v>13738</v>
      </c>
      <c r="B1649" s="187" t="s">
        <v>313</v>
      </c>
      <c r="C1649" t="s">
        <v>5</v>
      </c>
      <c r="D1649" t="s">
        <v>306</v>
      </c>
      <c r="E1649" s="13">
        <v>5</v>
      </c>
      <c r="F1649" s="13"/>
    </row>
    <row r="1650" spans="1:6" x14ac:dyDescent="0.35">
      <c r="A1650" s="187">
        <v>13739</v>
      </c>
      <c r="B1650" s="187" t="s">
        <v>1747</v>
      </c>
      <c r="C1650" t="s">
        <v>1</v>
      </c>
      <c r="D1650" t="s">
        <v>1163</v>
      </c>
      <c r="E1650" s="13">
        <v>6</v>
      </c>
      <c r="F1650" s="13"/>
    </row>
    <row r="1651" spans="1:6" x14ac:dyDescent="0.35">
      <c r="A1651" s="187">
        <v>13740</v>
      </c>
      <c r="B1651" s="187" t="s">
        <v>1748</v>
      </c>
      <c r="C1651" t="s">
        <v>1</v>
      </c>
      <c r="D1651" t="s">
        <v>1163</v>
      </c>
      <c r="E1651" s="13">
        <v>6</v>
      </c>
      <c r="F1651" s="13"/>
    </row>
    <row r="1652" spans="1:6" x14ac:dyDescent="0.35">
      <c r="A1652" s="187">
        <v>13743</v>
      </c>
      <c r="B1652" s="187" t="s">
        <v>1749</v>
      </c>
      <c r="C1652" t="s">
        <v>1</v>
      </c>
      <c r="D1652" t="s">
        <v>1171</v>
      </c>
      <c r="E1652" s="13">
        <v>5</v>
      </c>
      <c r="F1652" s="13"/>
    </row>
    <row r="1653" spans="1:6" x14ac:dyDescent="0.35">
      <c r="A1653" s="187">
        <v>13744</v>
      </c>
      <c r="B1653" s="187" t="s">
        <v>1750</v>
      </c>
      <c r="C1653" t="s">
        <v>1</v>
      </c>
      <c r="D1653" t="s">
        <v>1172</v>
      </c>
      <c r="E1653" s="13">
        <v>6</v>
      </c>
      <c r="F1653" s="13"/>
    </row>
    <row r="1654" spans="1:6" x14ac:dyDescent="0.35">
      <c r="A1654" s="187">
        <v>13745</v>
      </c>
      <c r="B1654" s="187" t="s">
        <v>1751</v>
      </c>
      <c r="C1654" t="s">
        <v>1</v>
      </c>
      <c r="D1654" t="s">
        <v>1172</v>
      </c>
      <c r="E1654" s="13">
        <v>6</v>
      </c>
      <c r="F1654" s="13"/>
    </row>
    <row r="1655" spans="1:6" x14ac:dyDescent="0.35">
      <c r="A1655" s="187">
        <v>13746</v>
      </c>
      <c r="B1655" s="187" t="s">
        <v>1752</v>
      </c>
      <c r="C1655" t="s">
        <v>1</v>
      </c>
      <c r="D1655" t="s">
        <v>1172</v>
      </c>
      <c r="E1655" s="13">
        <v>6</v>
      </c>
      <c r="F1655" s="13"/>
    </row>
    <row r="1656" spans="1:6" x14ac:dyDescent="0.35">
      <c r="A1656" s="187">
        <v>13747</v>
      </c>
      <c r="B1656" s="187" t="s">
        <v>774</v>
      </c>
      <c r="C1656" t="s">
        <v>1</v>
      </c>
      <c r="D1656" t="s">
        <v>1141</v>
      </c>
      <c r="E1656" s="13">
        <v>6</v>
      </c>
      <c r="F1656" s="13"/>
    </row>
    <row r="1657" spans="1:6" x14ac:dyDescent="0.35">
      <c r="A1657" s="187">
        <v>13748</v>
      </c>
      <c r="B1657" s="187" t="s">
        <v>1753</v>
      </c>
      <c r="C1657" t="s">
        <v>1</v>
      </c>
      <c r="D1657" t="s">
        <v>1172</v>
      </c>
      <c r="E1657" s="13">
        <v>6</v>
      </c>
      <c r="F1657" s="13"/>
    </row>
    <row r="1658" spans="1:6" x14ac:dyDescent="0.35">
      <c r="A1658" s="187">
        <v>13749</v>
      </c>
      <c r="B1658" s="187" t="s">
        <v>1754</v>
      </c>
      <c r="C1658" t="s">
        <v>1</v>
      </c>
      <c r="D1658" t="s">
        <v>1172</v>
      </c>
      <c r="E1658" s="13">
        <v>6</v>
      </c>
      <c r="F1658" s="13"/>
    </row>
    <row r="1659" spans="1:6" x14ac:dyDescent="0.35">
      <c r="A1659" s="187">
        <v>13750</v>
      </c>
      <c r="B1659" s="187" t="s">
        <v>1755</v>
      </c>
      <c r="C1659" t="s">
        <v>1</v>
      </c>
      <c r="D1659" t="s">
        <v>1163</v>
      </c>
      <c r="E1659" s="13">
        <v>6</v>
      </c>
      <c r="F1659" s="13"/>
    </row>
    <row r="1660" spans="1:6" x14ac:dyDescent="0.35">
      <c r="A1660" s="187">
        <v>13751</v>
      </c>
      <c r="B1660" s="187" t="s">
        <v>1756</v>
      </c>
      <c r="C1660" t="s">
        <v>1</v>
      </c>
      <c r="D1660" t="s">
        <v>1163</v>
      </c>
      <c r="E1660" s="13">
        <v>6</v>
      </c>
      <c r="F1660" s="13"/>
    </row>
    <row r="1661" spans="1:6" x14ac:dyDescent="0.35">
      <c r="A1661" s="187">
        <v>13752</v>
      </c>
      <c r="B1661" s="187" t="s">
        <v>1757</v>
      </c>
      <c r="C1661" t="s">
        <v>1</v>
      </c>
      <c r="D1661" t="s">
        <v>1163</v>
      </c>
      <c r="E1661" s="13">
        <v>6</v>
      </c>
      <c r="F1661" s="13"/>
    </row>
    <row r="1662" spans="1:6" x14ac:dyDescent="0.35">
      <c r="A1662" s="187">
        <v>13753</v>
      </c>
      <c r="B1662" s="187" t="s">
        <v>1758</v>
      </c>
      <c r="C1662" t="s">
        <v>1</v>
      </c>
      <c r="D1662" t="s">
        <v>1163</v>
      </c>
      <c r="E1662" s="13">
        <v>6</v>
      </c>
      <c r="F1662" s="13"/>
    </row>
    <row r="1663" spans="1:6" x14ac:dyDescent="0.35">
      <c r="A1663" s="187">
        <v>13754</v>
      </c>
      <c r="B1663" s="187" t="s">
        <v>1759</v>
      </c>
      <c r="C1663" t="s">
        <v>1</v>
      </c>
      <c r="D1663" t="s">
        <v>1172</v>
      </c>
      <c r="E1663" s="13">
        <v>6</v>
      </c>
      <c r="F1663" s="13"/>
    </row>
    <row r="1664" spans="1:6" x14ac:dyDescent="0.35">
      <c r="A1664" s="187">
        <v>13755</v>
      </c>
      <c r="B1664" s="187" t="s">
        <v>1760</v>
      </c>
      <c r="C1664" t="s">
        <v>1</v>
      </c>
      <c r="D1664" t="s">
        <v>1163</v>
      </c>
      <c r="E1664" s="13">
        <v>6</v>
      </c>
      <c r="F1664" s="13"/>
    </row>
    <row r="1665" spans="1:6" x14ac:dyDescent="0.35">
      <c r="A1665" s="187">
        <v>13756</v>
      </c>
      <c r="B1665" s="187" t="s">
        <v>1761</v>
      </c>
      <c r="C1665" t="s">
        <v>1</v>
      </c>
      <c r="D1665" t="s">
        <v>1163</v>
      </c>
      <c r="E1665" s="13">
        <v>6</v>
      </c>
      <c r="F1665" s="13"/>
    </row>
    <row r="1666" spans="1:6" x14ac:dyDescent="0.35">
      <c r="A1666" s="187">
        <v>13757</v>
      </c>
      <c r="B1666" s="187" t="s">
        <v>1762</v>
      </c>
      <c r="C1666" t="s">
        <v>1</v>
      </c>
      <c r="D1666" t="s">
        <v>1163</v>
      </c>
      <c r="E1666" s="13">
        <v>6</v>
      </c>
      <c r="F1666" s="13"/>
    </row>
    <row r="1667" spans="1:6" x14ac:dyDescent="0.35">
      <c r="A1667" s="187">
        <v>13758</v>
      </c>
      <c r="B1667" s="187" t="s">
        <v>238</v>
      </c>
      <c r="C1667" t="s">
        <v>1</v>
      </c>
      <c r="D1667" t="s">
        <v>1144</v>
      </c>
      <c r="E1667" s="13">
        <v>6</v>
      </c>
      <c r="F1667" s="13"/>
    </row>
    <row r="1668" spans="1:6" x14ac:dyDescent="0.35">
      <c r="A1668" s="187">
        <v>13760</v>
      </c>
      <c r="B1668" s="187" t="s">
        <v>1763</v>
      </c>
      <c r="C1668" t="s">
        <v>1</v>
      </c>
      <c r="D1668" t="s">
        <v>1172</v>
      </c>
      <c r="E1668" s="13">
        <v>6</v>
      </c>
      <c r="F1668" s="13"/>
    </row>
    <row r="1669" spans="1:6" x14ac:dyDescent="0.35">
      <c r="A1669" s="187">
        <v>13761</v>
      </c>
      <c r="B1669" s="187" t="s">
        <v>1763</v>
      </c>
      <c r="C1669" t="s">
        <v>1</v>
      </c>
      <c r="D1669" t="s">
        <v>1172</v>
      </c>
      <c r="E1669" s="13">
        <v>6</v>
      </c>
      <c r="F1669" s="13"/>
    </row>
    <row r="1670" spans="1:6" x14ac:dyDescent="0.35">
      <c r="A1670" s="187">
        <v>13762</v>
      </c>
      <c r="B1670" s="187" t="s">
        <v>1764</v>
      </c>
      <c r="C1670" t="s">
        <v>1</v>
      </c>
      <c r="D1670" t="s">
        <v>1172</v>
      </c>
      <c r="E1670" s="13">
        <v>6</v>
      </c>
      <c r="F1670" s="13"/>
    </row>
    <row r="1671" spans="1:6" x14ac:dyDescent="0.35">
      <c r="A1671" s="187">
        <v>13763</v>
      </c>
      <c r="B1671" s="187" t="s">
        <v>1763</v>
      </c>
      <c r="C1671" t="s">
        <v>1</v>
      </c>
      <c r="D1671" t="s">
        <v>1172</v>
      </c>
      <c r="E1671" s="13">
        <v>6</v>
      </c>
      <c r="F1671" s="13"/>
    </row>
    <row r="1672" spans="1:6" x14ac:dyDescent="0.35">
      <c r="A1672" s="187">
        <v>13774</v>
      </c>
      <c r="B1672" s="187" t="s">
        <v>1765</v>
      </c>
      <c r="C1672" t="s">
        <v>1</v>
      </c>
      <c r="D1672" t="s">
        <v>1163</v>
      </c>
      <c r="E1672" s="13">
        <v>6</v>
      </c>
      <c r="F1672" s="13"/>
    </row>
    <row r="1673" spans="1:6" x14ac:dyDescent="0.35">
      <c r="A1673" s="187">
        <v>13775</v>
      </c>
      <c r="B1673" s="187" t="s">
        <v>1028</v>
      </c>
      <c r="C1673" t="s">
        <v>1</v>
      </c>
      <c r="D1673" t="s">
        <v>1163</v>
      </c>
      <c r="E1673" s="13">
        <v>6</v>
      </c>
      <c r="F1673" s="13"/>
    </row>
    <row r="1674" spans="1:6" x14ac:dyDescent="0.35">
      <c r="A1674" s="187">
        <v>13776</v>
      </c>
      <c r="B1674" s="187" t="s">
        <v>775</v>
      </c>
      <c r="C1674" t="s">
        <v>1</v>
      </c>
      <c r="D1674" t="s">
        <v>1141</v>
      </c>
      <c r="E1674" s="13">
        <v>6</v>
      </c>
      <c r="F1674" s="13"/>
    </row>
    <row r="1675" spans="1:6" x14ac:dyDescent="0.35">
      <c r="A1675" s="187">
        <v>13777</v>
      </c>
      <c r="B1675" s="187" t="s">
        <v>1766</v>
      </c>
      <c r="C1675" t="s">
        <v>1</v>
      </c>
      <c r="D1675" t="s">
        <v>1172</v>
      </c>
      <c r="E1675" s="13">
        <v>6</v>
      </c>
      <c r="F1675" s="13"/>
    </row>
    <row r="1676" spans="1:6" x14ac:dyDescent="0.35">
      <c r="A1676" s="187">
        <v>13778</v>
      </c>
      <c r="B1676" s="187" t="s">
        <v>239</v>
      </c>
      <c r="C1676" t="s">
        <v>1</v>
      </c>
      <c r="D1676" t="s">
        <v>1144</v>
      </c>
      <c r="E1676" s="13">
        <v>6</v>
      </c>
      <c r="F1676" s="13"/>
    </row>
    <row r="1677" spans="1:6" x14ac:dyDescent="0.35">
      <c r="A1677" s="187">
        <v>13780</v>
      </c>
      <c r="B1677" s="187" t="s">
        <v>240</v>
      </c>
      <c r="C1677" t="s">
        <v>1</v>
      </c>
      <c r="D1677" t="s">
        <v>1144</v>
      </c>
      <c r="E1677" s="13">
        <v>6</v>
      </c>
      <c r="F1677" s="13"/>
    </row>
    <row r="1678" spans="1:6" x14ac:dyDescent="0.35">
      <c r="A1678" s="187">
        <v>13782</v>
      </c>
      <c r="B1678" s="187" t="s">
        <v>1767</v>
      </c>
      <c r="C1678" t="s">
        <v>1</v>
      </c>
      <c r="D1678" t="s">
        <v>1163</v>
      </c>
      <c r="E1678" s="13">
        <v>6</v>
      </c>
      <c r="F1678" s="13"/>
    </row>
    <row r="1679" spans="1:6" x14ac:dyDescent="0.35">
      <c r="A1679" s="187">
        <v>13783</v>
      </c>
      <c r="B1679" s="187" t="s">
        <v>1768</v>
      </c>
      <c r="C1679" t="s">
        <v>1</v>
      </c>
      <c r="D1679" t="s">
        <v>1163</v>
      </c>
      <c r="E1679" s="13">
        <v>6</v>
      </c>
      <c r="F1679" s="13"/>
    </row>
    <row r="1680" spans="1:6" x14ac:dyDescent="0.35">
      <c r="A1680" s="187">
        <v>13784</v>
      </c>
      <c r="B1680" s="187" t="s">
        <v>314</v>
      </c>
      <c r="C1680" t="s">
        <v>5</v>
      </c>
      <c r="D1680" t="s">
        <v>306</v>
      </c>
      <c r="E1680" s="13">
        <v>5</v>
      </c>
      <c r="F1680" s="13"/>
    </row>
    <row r="1681" spans="1:6" x14ac:dyDescent="0.35">
      <c r="A1681" s="187">
        <v>13786</v>
      </c>
      <c r="B1681" s="187" t="s">
        <v>1769</v>
      </c>
      <c r="C1681" t="s">
        <v>1</v>
      </c>
      <c r="D1681" t="s">
        <v>1163</v>
      </c>
      <c r="E1681" s="13">
        <v>6</v>
      </c>
      <c r="F1681" s="13"/>
    </row>
    <row r="1682" spans="1:6" x14ac:dyDescent="0.35">
      <c r="A1682" s="187">
        <v>13787</v>
      </c>
      <c r="B1682" s="187" t="s">
        <v>1770</v>
      </c>
      <c r="C1682" t="s">
        <v>1</v>
      </c>
      <c r="D1682" t="s">
        <v>1172</v>
      </c>
      <c r="E1682" s="13">
        <v>6</v>
      </c>
      <c r="F1682" s="13"/>
    </row>
    <row r="1683" spans="1:6" x14ac:dyDescent="0.35">
      <c r="A1683" s="187">
        <v>13788</v>
      </c>
      <c r="B1683" s="187" t="s">
        <v>1771</v>
      </c>
      <c r="C1683" t="s">
        <v>1</v>
      </c>
      <c r="D1683" t="s">
        <v>1163</v>
      </c>
      <c r="E1683" s="13">
        <v>6</v>
      </c>
      <c r="F1683" s="13"/>
    </row>
    <row r="1684" spans="1:6" x14ac:dyDescent="0.35">
      <c r="A1684" s="187">
        <v>13790</v>
      </c>
      <c r="B1684" s="187" t="s">
        <v>1772</v>
      </c>
      <c r="C1684" t="s">
        <v>1</v>
      </c>
      <c r="D1684" t="s">
        <v>1172</v>
      </c>
      <c r="E1684" s="13">
        <v>6</v>
      </c>
      <c r="F1684" s="13"/>
    </row>
    <row r="1685" spans="1:6" x14ac:dyDescent="0.35">
      <c r="A1685" s="187">
        <v>13794</v>
      </c>
      <c r="B1685" s="187" t="s">
        <v>1773</v>
      </c>
      <c r="C1685" t="s">
        <v>1</v>
      </c>
      <c r="D1685" t="s">
        <v>1172</v>
      </c>
      <c r="E1685" s="13">
        <v>6</v>
      </c>
      <c r="F1685" s="13"/>
    </row>
    <row r="1686" spans="1:6" x14ac:dyDescent="0.35">
      <c r="A1686" s="187">
        <v>13795</v>
      </c>
      <c r="B1686" s="187" t="s">
        <v>1774</v>
      </c>
      <c r="C1686" t="s">
        <v>1</v>
      </c>
      <c r="D1686" t="s">
        <v>1172</v>
      </c>
      <c r="E1686" s="13">
        <v>6</v>
      </c>
      <c r="F1686" s="13"/>
    </row>
    <row r="1687" spans="1:6" x14ac:dyDescent="0.35">
      <c r="A1687" s="187">
        <v>13796</v>
      </c>
      <c r="B1687" s="187" t="s">
        <v>776</v>
      </c>
      <c r="C1687" t="s">
        <v>1</v>
      </c>
      <c r="D1687" t="s">
        <v>1141</v>
      </c>
      <c r="E1687" s="13">
        <v>6</v>
      </c>
      <c r="F1687" s="13"/>
    </row>
    <row r="1688" spans="1:6" x14ac:dyDescent="0.35">
      <c r="A1688" s="187">
        <v>13797</v>
      </c>
      <c r="B1688" s="187" t="s">
        <v>1775</v>
      </c>
      <c r="C1688" t="s">
        <v>1</v>
      </c>
      <c r="D1688" t="s">
        <v>1172</v>
      </c>
      <c r="E1688" s="13">
        <v>6</v>
      </c>
      <c r="F1688" s="13"/>
    </row>
    <row r="1689" spans="1:6" x14ac:dyDescent="0.35">
      <c r="A1689" s="187">
        <v>13801</v>
      </c>
      <c r="B1689" s="187" t="s">
        <v>241</v>
      </c>
      <c r="C1689" t="s">
        <v>1</v>
      </c>
      <c r="D1689" t="s">
        <v>1144</v>
      </c>
      <c r="E1689" s="13">
        <v>6</v>
      </c>
      <c r="F1689" s="13"/>
    </row>
    <row r="1690" spans="1:6" x14ac:dyDescent="0.35">
      <c r="A1690" s="187">
        <v>13802</v>
      </c>
      <c r="B1690" s="187" t="s">
        <v>1776</v>
      </c>
      <c r="C1690" t="s">
        <v>1</v>
      </c>
      <c r="D1690" t="s">
        <v>1172</v>
      </c>
      <c r="E1690" s="13">
        <v>6</v>
      </c>
      <c r="F1690" s="13"/>
    </row>
    <row r="1691" spans="1:6" x14ac:dyDescent="0.35">
      <c r="A1691" s="187">
        <v>13803</v>
      </c>
      <c r="B1691" s="187" t="s">
        <v>315</v>
      </c>
      <c r="C1691" t="s">
        <v>5</v>
      </c>
      <c r="D1691" t="s">
        <v>306</v>
      </c>
      <c r="E1691" s="13">
        <v>5</v>
      </c>
      <c r="F1691" s="13"/>
    </row>
    <row r="1692" spans="1:6" x14ac:dyDescent="0.35">
      <c r="A1692" s="187">
        <v>13804</v>
      </c>
      <c r="B1692" s="187" t="s">
        <v>1777</v>
      </c>
      <c r="C1692" t="s">
        <v>1</v>
      </c>
      <c r="D1692" t="s">
        <v>1163</v>
      </c>
      <c r="E1692" s="13">
        <v>6</v>
      </c>
      <c r="F1692" s="13"/>
    </row>
    <row r="1693" spans="1:6" x14ac:dyDescent="0.35">
      <c r="A1693" s="187">
        <v>13806</v>
      </c>
      <c r="B1693" s="187" t="s">
        <v>1778</v>
      </c>
      <c r="C1693" t="s">
        <v>1</v>
      </c>
      <c r="D1693" t="s">
        <v>1163</v>
      </c>
      <c r="E1693" s="13">
        <v>6</v>
      </c>
      <c r="F1693" s="13"/>
    </row>
    <row r="1694" spans="1:6" x14ac:dyDescent="0.35">
      <c r="A1694" s="187">
        <v>13807</v>
      </c>
      <c r="B1694" s="187" t="s">
        <v>777</v>
      </c>
      <c r="C1694" t="s">
        <v>1</v>
      </c>
      <c r="D1694" t="s">
        <v>1141</v>
      </c>
      <c r="E1694" s="13">
        <v>6</v>
      </c>
      <c r="F1694" s="13"/>
    </row>
    <row r="1695" spans="1:6" x14ac:dyDescent="0.35">
      <c r="A1695" s="187">
        <v>13808</v>
      </c>
      <c r="B1695" s="187" t="s">
        <v>778</v>
      </c>
      <c r="C1695" t="s">
        <v>1</v>
      </c>
      <c r="D1695" t="s">
        <v>1141</v>
      </c>
      <c r="E1695" s="13">
        <v>6</v>
      </c>
      <c r="F1695" s="13"/>
    </row>
    <row r="1696" spans="1:6" x14ac:dyDescent="0.35">
      <c r="A1696" s="187">
        <v>13809</v>
      </c>
      <c r="B1696" s="187" t="s">
        <v>242</v>
      </c>
      <c r="C1696" t="s">
        <v>1</v>
      </c>
      <c r="D1696" t="s">
        <v>1144</v>
      </c>
      <c r="E1696" s="13">
        <v>6</v>
      </c>
      <c r="F1696" s="13"/>
    </row>
    <row r="1697" spans="1:6" x14ac:dyDescent="0.35">
      <c r="A1697" s="187">
        <v>13810</v>
      </c>
      <c r="B1697" s="187" t="s">
        <v>779</v>
      </c>
      <c r="C1697" t="s">
        <v>1</v>
      </c>
      <c r="D1697" t="s">
        <v>1141</v>
      </c>
      <c r="E1697" s="13">
        <v>6</v>
      </c>
      <c r="F1697" s="13"/>
    </row>
    <row r="1698" spans="1:6" x14ac:dyDescent="0.35">
      <c r="A1698" s="187">
        <v>13811</v>
      </c>
      <c r="B1698" s="187" t="s">
        <v>1779</v>
      </c>
      <c r="C1698" t="s">
        <v>1</v>
      </c>
      <c r="D1698" t="s">
        <v>1171</v>
      </c>
      <c r="E1698" s="13">
        <v>5</v>
      </c>
      <c r="F1698" s="13"/>
    </row>
    <row r="1699" spans="1:6" x14ac:dyDescent="0.35">
      <c r="A1699" s="187">
        <v>13812</v>
      </c>
      <c r="B1699" s="187" t="s">
        <v>1780</v>
      </c>
      <c r="C1699" t="s">
        <v>1</v>
      </c>
      <c r="D1699" t="s">
        <v>1171</v>
      </c>
      <c r="E1699" s="13">
        <v>5</v>
      </c>
      <c r="F1699" s="13"/>
    </row>
    <row r="1700" spans="1:6" x14ac:dyDescent="0.35">
      <c r="A1700" s="187">
        <v>13813</v>
      </c>
      <c r="B1700" s="187" t="s">
        <v>1781</v>
      </c>
      <c r="C1700" t="s">
        <v>1</v>
      </c>
      <c r="D1700" t="s">
        <v>1172</v>
      </c>
      <c r="E1700" s="13">
        <v>6</v>
      </c>
      <c r="F1700" s="13"/>
    </row>
    <row r="1701" spans="1:6" x14ac:dyDescent="0.35">
      <c r="A1701" s="187">
        <v>13814</v>
      </c>
      <c r="B1701" s="187" t="s">
        <v>243</v>
      </c>
      <c r="C1701" t="s">
        <v>1</v>
      </c>
      <c r="D1701" t="s">
        <v>1144</v>
      </c>
      <c r="E1701" s="13">
        <v>6</v>
      </c>
      <c r="F1701" s="13"/>
    </row>
    <row r="1702" spans="1:6" x14ac:dyDescent="0.35">
      <c r="A1702" s="187">
        <v>13815</v>
      </c>
      <c r="B1702" s="187" t="s">
        <v>244</v>
      </c>
      <c r="C1702" t="s">
        <v>1</v>
      </c>
      <c r="D1702" t="s">
        <v>1144</v>
      </c>
      <c r="E1702" s="13">
        <v>6</v>
      </c>
      <c r="F1702" s="13"/>
    </row>
    <row r="1703" spans="1:6" x14ac:dyDescent="0.35">
      <c r="A1703" s="187">
        <v>13820</v>
      </c>
      <c r="B1703" s="187" t="s">
        <v>780</v>
      </c>
      <c r="C1703" t="s">
        <v>1</v>
      </c>
      <c r="D1703" t="s">
        <v>1141</v>
      </c>
      <c r="E1703" s="13">
        <v>6</v>
      </c>
      <c r="F1703" s="13"/>
    </row>
    <row r="1704" spans="1:6" x14ac:dyDescent="0.35">
      <c r="A1704" s="187">
        <v>13825</v>
      </c>
      <c r="B1704" s="187" t="s">
        <v>781</v>
      </c>
      <c r="C1704" t="s">
        <v>1</v>
      </c>
      <c r="D1704" t="s">
        <v>1141</v>
      </c>
      <c r="E1704" s="13">
        <v>6</v>
      </c>
      <c r="F1704" s="13"/>
    </row>
    <row r="1705" spans="1:6" x14ac:dyDescent="0.35">
      <c r="A1705" s="187">
        <v>13826</v>
      </c>
      <c r="B1705" s="187" t="s">
        <v>1782</v>
      </c>
      <c r="C1705" t="s">
        <v>1</v>
      </c>
      <c r="D1705" t="s">
        <v>1172</v>
      </c>
      <c r="E1705" s="13">
        <v>6</v>
      </c>
      <c r="F1705" s="13"/>
    </row>
    <row r="1706" spans="1:6" x14ac:dyDescent="0.35">
      <c r="A1706" s="187">
        <v>13827</v>
      </c>
      <c r="B1706" s="187" t="s">
        <v>1783</v>
      </c>
      <c r="C1706" t="s">
        <v>1</v>
      </c>
      <c r="D1706" t="s">
        <v>1171</v>
      </c>
      <c r="E1706" s="13">
        <v>5</v>
      </c>
      <c r="F1706" s="13"/>
    </row>
    <row r="1707" spans="1:6" x14ac:dyDescent="0.35">
      <c r="A1707" s="187">
        <v>13830</v>
      </c>
      <c r="B1707" s="187" t="s">
        <v>245</v>
      </c>
      <c r="C1707" t="s">
        <v>1</v>
      </c>
      <c r="D1707" t="s">
        <v>1144</v>
      </c>
      <c r="E1707" s="13">
        <v>6</v>
      </c>
      <c r="F1707" s="13"/>
    </row>
    <row r="1708" spans="1:6" x14ac:dyDescent="0.35">
      <c r="A1708" s="187">
        <v>13832</v>
      </c>
      <c r="B1708" s="187" t="s">
        <v>246</v>
      </c>
      <c r="C1708" t="s">
        <v>1</v>
      </c>
      <c r="D1708" t="s">
        <v>1144</v>
      </c>
      <c r="E1708" s="13">
        <v>6</v>
      </c>
      <c r="F1708" s="13"/>
    </row>
    <row r="1709" spans="1:6" x14ac:dyDescent="0.35">
      <c r="A1709" s="187">
        <v>13833</v>
      </c>
      <c r="B1709" s="187" t="s">
        <v>1784</v>
      </c>
      <c r="C1709" t="s">
        <v>1</v>
      </c>
      <c r="D1709" t="s">
        <v>1172</v>
      </c>
      <c r="E1709" s="13">
        <v>6</v>
      </c>
      <c r="F1709" s="13"/>
    </row>
    <row r="1710" spans="1:6" x14ac:dyDescent="0.35">
      <c r="A1710" s="187">
        <v>13834</v>
      </c>
      <c r="B1710" s="187" t="s">
        <v>782</v>
      </c>
      <c r="C1710" t="s">
        <v>1</v>
      </c>
      <c r="D1710" t="s">
        <v>1141</v>
      </c>
      <c r="E1710" s="13">
        <v>6</v>
      </c>
      <c r="F1710" s="13"/>
    </row>
    <row r="1711" spans="1:6" x14ac:dyDescent="0.35">
      <c r="A1711" s="187">
        <v>13835</v>
      </c>
      <c r="B1711" s="187" t="s">
        <v>1785</v>
      </c>
      <c r="C1711" t="s">
        <v>1</v>
      </c>
      <c r="D1711" t="s">
        <v>1171</v>
      </c>
      <c r="E1711" s="13">
        <v>5</v>
      </c>
      <c r="F1711" s="13"/>
    </row>
    <row r="1712" spans="1:6" x14ac:dyDescent="0.35">
      <c r="A1712" s="187">
        <v>13837</v>
      </c>
      <c r="B1712" s="187" t="s">
        <v>1786</v>
      </c>
      <c r="C1712" t="s">
        <v>1</v>
      </c>
      <c r="D1712" t="s">
        <v>1163</v>
      </c>
      <c r="E1712" s="13">
        <v>6</v>
      </c>
      <c r="F1712" s="13"/>
    </row>
    <row r="1713" spans="1:6" x14ac:dyDescent="0.35">
      <c r="A1713" s="187">
        <v>13838</v>
      </c>
      <c r="B1713" s="187" t="s">
        <v>1787</v>
      </c>
      <c r="C1713" t="s">
        <v>1</v>
      </c>
      <c r="D1713" t="s">
        <v>1163</v>
      </c>
      <c r="E1713" s="13">
        <v>6</v>
      </c>
      <c r="F1713" s="13"/>
    </row>
    <row r="1714" spans="1:6" x14ac:dyDescent="0.35">
      <c r="A1714" s="187">
        <v>13839</v>
      </c>
      <c r="B1714" s="187" t="s">
        <v>1788</v>
      </c>
      <c r="C1714" t="s">
        <v>1</v>
      </c>
      <c r="D1714" t="s">
        <v>1163</v>
      </c>
      <c r="E1714" s="13">
        <v>6</v>
      </c>
      <c r="F1714" s="13"/>
    </row>
    <row r="1715" spans="1:6" x14ac:dyDescent="0.35">
      <c r="A1715" s="187">
        <v>13840</v>
      </c>
      <c r="B1715" s="187" t="s">
        <v>1789</v>
      </c>
      <c r="C1715" t="s">
        <v>1</v>
      </c>
      <c r="D1715" t="s">
        <v>1171</v>
      </c>
      <c r="E1715" s="13">
        <v>5</v>
      </c>
      <c r="F1715" s="13"/>
    </row>
    <row r="1716" spans="1:6" x14ac:dyDescent="0.35">
      <c r="A1716" s="187">
        <v>13841</v>
      </c>
      <c r="B1716" s="187" t="s">
        <v>247</v>
      </c>
      <c r="C1716" t="s">
        <v>1</v>
      </c>
      <c r="D1716" t="s">
        <v>1144</v>
      </c>
      <c r="E1716" s="13">
        <v>6</v>
      </c>
      <c r="F1716" s="13"/>
    </row>
    <row r="1717" spans="1:6" x14ac:dyDescent="0.35">
      <c r="A1717" s="187">
        <v>13842</v>
      </c>
      <c r="B1717" s="187" t="s">
        <v>1790</v>
      </c>
      <c r="C1717" t="s">
        <v>1</v>
      </c>
      <c r="D1717" t="s">
        <v>1163</v>
      </c>
      <c r="E1717" s="13">
        <v>6</v>
      </c>
      <c r="F1717" s="13"/>
    </row>
    <row r="1718" spans="1:6" x14ac:dyDescent="0.35">
      <c r="A1718" s="187">
        <v>13843</v>
      </c>
      <c r="B1718" s="187" t="s">
        <v>248</v>
      </c>
      <c r="C1718" t="s">
        <v>1</v>
      </c>
      <c r="D1718" t="s">
        <v>1144</v>
      </c>
      <c r="E1718" s="13">
        <v>6</v>
      </c>
      <c r="F1718" s="13"/>
    </row>
    <row r="1719" spans="1:6" x14ac:dyDescent="0.35">
      <c r="A1719" s="187">
        <v>13844</v>
      </c>
      <c r="B1719" s="187" t="s">
        <v>249</v>
      </c>
      <c r="C1719" t="s">
        <v>1</v>
      </c>
      <c r="D1719" t="s">
        <v>1144</v>
      </c>
      <c r="E1719" s="13">
        <v>6</v>
      </c>
      <c r="F1719" s="13"/>
    </row>
    <row r="1720" spans="1:6" x14ac:dyDescent="0.35">
      <c r="A1720" s="187">
        <v>13845</v>
      </c>
      <c r="B1720" s="187" t="s">
        <v>1791</v>
      </c>
      <c r="C1720" t="s">
        <v>1</v>
      </c>
      <c r="D1720" t="s">
        <v>1171</v>
      </c>
      <c r="E1720" s="13">
        <v>5</v>
      </c>
      <c r="F1720" s="13"/>
    </row>
    <row r="1721" spans="1:6" x14ac:dyDescent="0.35">
      <c r="A1721" s="187">
        <v>13846</v>
      </c>
      <c r="B1721" s="187" t="s">
        <v>1792</v>
      </c>
      <c r="C1721" t="s">
        <v>1</v>
      </c>
      <c r="D1721" t="s">
        <v>1163</v>
      </c>
      <c r="E1721" s="13">
        <v>6</v>
      </c>
      <c r="F1721" s="13"/>
    </row>
    <row r="1722" spans="1:6" x14ac:dyDescent="0.35">
      <c r="A1722" s="187">
        <v>13847</v>
      </c>
      <c r="B1722" s="187" t="s">
        <v>1793</v>
      </c>
      <c r="C1722" t="s">
        <v>1</v>
      </c>
      <c r="D1722" t="s">
        <v>1163</v>
      </c>
      <c r="E1722" s="13">
        <v>6</v>
      </c>
      <c r="F1722" s="13"/>
    </row>
    <row r="1723" spans="1:6" x14ac:dyDescent="0.35">
      <c r="A1723" s="187">
        <v>13848</v>
      </c>
      <c r="B1723" s="187" t="s">
        <v>1794</v>
      </c>
      <c r="C1723" t="s">
        <v>1</v>
      </c>
      <c r="D1723" t="s">
        <v>1172</v>
      </c>
      <c r="E1723" s="13">
        <v>6</v>
      </c>
      <c r="F1723" s="13"/>
    </row>
    <row r="1724" spans="1:6" x14ac:dyDescent="0.35">
      <c r="A1724" s="187">
        <v>13849</v>
      </c>
      <c r="B1724" s="187" t="s">
        <v>783</v>
      </c>
      <c r="C1724" t="s">
        <v>1</v>
      </c>
      <c r="D1724" t="s">
        <v>1141</v>
      </c>
      <c r="E1724" s="13">
        <v>6</v>
      </c>
      <c r="F1724" s="13"/>
    </row>
    <row r="1725" spans="1:6" x14ac:dyDescent="0.35">
      <c r="A1725" s="187">
        <v>13850</v>
      </c>
      <c r="B1725" s="187" t="s">
        <v>1795</v>
      </c>
      <c r="C1725" t="s">
        <v>1</v>
      </c>
      <c r="D1725" t="s">
        <v>1172</v>
      </c>
      <c r="E1725" s="13">
        <v>6</v>
      </c>
      <c r="F1725" s="13"/>
    </row>
    <row r="1726" spans="1:6" x14ac:dyDescent="0.35">
      <c r="A1726" s="187">
        <v>13851</v>
      </c>
      <c r="B1726" s="187" t="s">
        <v>1795</v>
      </c>
      <c r="C1726" t="s">
        <v>1</v>
      </c>
      <c r="D1726" t="s">
        <v>1172</v>
      </c>
      <c r="E1726" s="13">
        <v>6</v>
      </c>
      <c r="F1726" s="13"/>
    </row>
    <row r="1727" spans="1:6" x14ac:dyDescent="0.35">
      <c r="A1727" s="187">
        <v>13856</v>
      </c>
      <c r="B1727" s="187" t="s">
        <v>1796</v>
      </c>
      <c r="C1727" t="s">
        <v>1</v>
      </c>
      <c r="D1727" t="s">
        <v>1163</v>
      </c>
      <c r="E1727" s="13">
        <v>6</v>
      </c>
      <c r="F1727" s="13"/>
    </row>
    <row r="1728" spans="1:6" x14ac:dyDescent="0.35">
      <c r="A1728" s="187">
        <v>13859</v>
      </c>
      <c r="B1728" s="187" t="s">
        <v>784</v>
      </c>
      <c r="C1728" t="s">
        <v>1</v>
      </c>
      <c r="D1728" t="s">
        <v>1141</v>
      </c>
      <c r="E1728" s="13">
        <v>6</v>
      </c>
      <c r="F1728" s="13"/>
    </row>
    <row r="1729" spans="1:6" x14ac:dyDescent="0.35">
      <c r="A1729" s="187">
        <v>13860</v>
      </c>
      <c r="B1729" s="187" t="s">
        <v>1797</v>
      </c>
      <c r="C1729" t="s">
        <v>1</v>
      </c>
      <c r="D1729" t="s">
        <v>1163</v>
      </c>
      <c r="E1729" s="13">
        <v>6</v>
      </c>
      <c r="F1729" s="13"/>
    </row>
    <row r="1730" spans="1:6" x14ac:dyDescent="0.35">
      <c r="A1730" s="187">
        <v>13861</v>
      </c>
      <c r="B1730" s="187" t="s">
        <v>785</v>
      </c>
      <c r="C1730" t="s">
        <v>1</v>
      </c>
      <c r="D1730" t="s">
        <v>1141</v>
      </c>
      <c r="E1730" s="13">
        <v>6</v>
      </c>
      <c r="F1730" s="13"/>
    </row>
    <row r="1731" spans="1:6" x14ac:dyDescent="0.35">
      <c r="A1731" s="187">
        <v>13862</v>
      </c>
      <c r="B1731" s="187" t="s">
        <v>1798</v>
      </c>
      <c r="C1731" t="s">
        <v>1</v>
      </c>
      <c r="D1731" t="s">
        <v>1172</v>
      </c>
      <c r="E1731" s="13">
        <v>6</v>
      </c>
      <c r="F1731" s="13"/>
    </row>
    <row r="1732" spans="1:6" x14ac:dyDescent="0.35">
      <c r="A1732" s="187">
        <v>13863</v>
      </c>
      <c r="B1732" s="187" t="s">
        <v>316</v>
      </c>
      <c r="C1732" t="s">
        <v>5</v>
      </c>
      <c r="D1732" t="s">
        <v>306</v>
      </c>
      <c r="E1732" s="13">
        <v>5</v>
      </c>
      <c r="F1732" s="13"/>
    </row>
    <row r="1733" spans="1:6" x14ac:dyDescent="0.35">
      <c r="A1733" s="187">
        <v>13864</v>
      </c>
      <c r="B1733" s="187" t="s">
        <v>1799</v>
      </c>
      <c r="C1733" t="s">
        <v>1</v>
      </c>
      <c r="D1733" t="s">
        <v>1171</v>
      </c>
      <c r="E1733" s="13">
        <v>5</v>
      </c>
      <c r="F1733" s="13"/>
    </row>
    <row r="1734" spans="1:6" x14ac:dyDescent="0.35">
      <c r="A1734" s="187">
        <v>13865</v>
      </c>
      <c r="B1734" s="187" t="s">
        <v>1800</v>
      </c>
      <c r="C1734" t="s">
        <v>1</v>
      </c>
      <c r="D1734" t="s">
        <v>1172</v>
      </c>
      <c r="E1734" s="13">
        <v>6</v>
      </c>
      <c r="F1734" s="13"/>
    </row>
    <row r="1735" spans="1:6" x14ac:dyDescent="0.35">
      <c r="A1735" s="187">
        <v>13901</v>
      </c>
      <c r="B1735" s="187" t="s">
        <v>1</v>
      </c>
      <c r="C1735" t="s">
        <v>1</v>
      </c>
      <c r="D1735" t="s">
        <v>1172</v>
      </c>
      <c r="E1735" s="13">
        <v>6</v>
      </c>
      <c r="F1735" s="13"/>
    </row>
    <row r="1736" spans="1:6" x14ac:dyDescent="0.35">
      <c r="A1736" s="187">
        <v>13902</v>
      </c>
      <c r="B1736" s="187" t="s">
        <v>1</v>
      </c>
      <c r="C1736" t="s">
        <v>1</v>
      </c>
      <c r="D1736" t="s">
        <v>1172</v>
      </c>
      <c r="E1736" s="13">
        <v>6</v>
      </c>
      <c r="F1736" s="13"/>
    </row>
    <row r="1737" spans="1:6" x14ac:dyDescent="0.35">
      <c r="A1737" s="187">
        <v>13903</v>
      </c>
      <c r="B1737" s="187" t="s">
        <v>1</v>
      </c>
      <c r="C1737" t="s">
        <v>1</v>
      </c>
      <c r="D1737" t="s">
        <v>1172</v>
      </c>
      <c r="E1737" s="13">
        <v>6</v>
      </c>
      <c r="F1737" s="13"/>
    </row>
    <row r="1738" spans="1:6" x14ac:dyDescent="0.35">
      <c r="A1738" s="187">
        <v>13904</v>
      </c>
      <c r="B1738" s="187" t="s">
        <v>1</v>
      </c>
      <c r="C1738" t="s">
        <v>1</v>
      </c>
      <c r="D1738" t="s">
        <v>1172</v>
      </c>
      <c r="E1738" s="13">
        <v>6</v>
      </c>
      <c r="F1738" s="13"/>
    </row>
    <row r="1739" spans="1:6" x14ac:dyDescent="0.35">
      <c r="A1739" s="187">
        <v>13905</v>
      </c>
      <c r="B1739" s="187" t="s">
        <v>1</v>
      </c>
      <c r="C1739" t="s">
        <v>1</v>
      </c>
      <c r="D1739" t="s">
        <v>1172</v>
      </c>
      <c r="E1739" s="13">
        <v>6</v>
      </c>
      <c r="F1739" s="13"/>
    </row>
    <row r="1740" spans="1:6" x14ac:dyDescent="0.35">
      <c r="A1740" s="187">
        <v>14001</v>
      </c>
      <c r="B1740" s="187" t="s">
        <v>317</v>
      </c>
      <c r="C1740" t="s">
        <v>2</v>
      </c>
      <c r="D1740" t="s">
        <v>1145</v>
      </c>
      <c r="E1740" s="13">
        <v>5</v>
      </c>
      <c r="F1740" s="13"/>
    </row>
    <row r="1741" spans="1:6" x14ac:dyDescent="0.35">
      <c r="A1741" s="187">
        <v>14004</v>
      </c>
      <c r="B1741" s="187" t="s">
        <v>318</v>
      </c>
      <c r="C1741" t="s">
        <v>2</v>
      </c>
      <c r="D1741" t="s">
        <v>1145</v>
      </c>
      <c r="E1741" s="13">
        <v>5</v>
      </c>
      <c r="F1741" s="13"/>
    </row>
    <row r="1742" spans="1:6" x14ac:dyDescent="0.35">
      <c r="A1742" s="187">
        <v>14005</v>
      </c>
      <c r="B1742" s="187" t="s">
        <v>417</v>
      </c>
      <c r="C1742" t="s">
        <v>2</v>
      </c>
      <c r="D1742" t="s">
        <v>1146</v>
      </c>
      <c r="E1742" s="13">
        <v>5</v>
      </c>
      <c r="F1742" s="13"/>
    </row>
    <row r="1743" spans="1:6" x14ac:dyDescent="0.35">
      <c r="A1743" s="187">
        <v>14006</v>
      </c>
      <c r="B1743" s="187" t="s">
        <v>319</v>
      </c>
      <c r="C1743" t="s">
        <v>2</v>
      </c>
      <c r="D1743" t="s">
        <v>1145</v>
      </c>
      <c r="E1743" s="13">
        <v>5</v>
      </c>
      <c r="F1743" s="13"/>
    </row>
    <row r="1744" spans="1:6" x14ac:dyDescent="0.35">
      <c r="A1744" s="187">
        <v>14008</v>
      </c>
      <c r="B1744" s="187" t="s">
        <v>601</v>
      </c>
      <c r="C1744" t="s">
        <v>2</v>
      </c>
      <c r="D1744" t="s">
        <v>1147</v>
      </c>
      <c r="E1744" s="13">
        <v>5</v>
      </c>
      <c r="F1744" s="13"/>
    </row>
    <row r="1745" spans="1:6" x14ac:dyDescent="0.35">
      <c r="A1745" s="187">
        <v>14009</v>
      </c>
      <c r="B1745" s="187" t="s">
        <v>948</v>
      </c>
      <c r="C1745" t="s">
        <v>2</v>
      </c>
      <c r="D1745" t="s">
        <v>966</v>
      </c>
      <c r="E1745" s="13">
        <v>6</v>
      </c>
      <c r="F1745" s="13"/>
    </row>
    <row r="1746" spans="1:6" x14ac:dyDescent="0.35">
      <c r="A1746" s="187">
        <v>14010</v>
      </c>
      <c r="B1746" s="187" t="s">
        <v>320</v>
      </c>
      <c r="C1746" t="s">
        <v>2</v>
      </c>
      <c r="D1746" t="s">
        <v>1145</v>
      </c>
      <c r="E1746" s="13">
        <v>5</v>
      </c>
      <c r="F1746" s="13"/>
    </row>
    <row r="1747" spans="1:6" x14ac:dyDescent="0.35">
      <c r="A1747" s="187">
        <v>14011</v>
      </c>
      <c r="B1747" s="187" t="s">
        <v>949</v>
      </c>
      <c r="C1747" t="s">
        <v>2</v>
      </c>
      <c r="D1747" t="s">
        <v>966</v>
      </c>
      <c r="E1747" s="13">
        <v>6</v>
      </c>
      <c r="F1747" s="13"/>
    </row>
    <row r="1748" spans="1:6" x14ac:dyDescent="0.35">
      <c r="A1748" s="187">
        <v>14012</v>
      </c>
      <c r="B1748" s="187" t="s">
        <v>602</v>
      </c>
      <c r="C1748" t="s">
        <v>2</v>
      </c>
      <c r="D1748" t="s">
        <v>1147</v>
      </c>
      <c r="E1748" s="13">
        <v>5</v>
      </c>
      <c r="F1748" s="13"/>
    </row>
    <row r="1749" spans="1:6" x14ac:dyDescent="0.35">
      <c r="A1749" s="187">
        <v>14013</v>
      </c>
      <c r="B1749" s="187" t="s">
        <v>418</v>
      </c>
      <c r="C1749" t="s">
        <v>2</v>
      </c>
      <c r="D1749" t="s">
        <v>1146</v>
      </c>
      <c r="E1749" s="13">
        <v>5</v>
      </c>
      <c r="F1749" s="13"/>
    </row>
    <row r="1750" spans="1:6" x14ac:dyDescent="0.35">
      <c r="A1750" s="187">
        <v>14020</v>
      </c>
      <c r="B1750" s="187" t="s">
        <v>419</v>
      </c>
      <c r="C1750" t="s">
        <v>2</v>
      </c>
      <c r="D1750" t="s">
        <v>1146</v>
      </c>
      <c r="E1750" s="13">
        <v>5</v>
      </c>
      <c r="F1750" s="13"/>
    </row>
    <row r="1751" spans="1:6" x14ac:dyDescent="0.35">
      <c r="A1751" s="187">
        <v>14021</v>
      </c>
      <c r="B1751" s="187" t="s">
        <v>419</v>
      </c>
      <c r="C1751" t="s">
        <v>2</v>
      </c>
      <c r="D1751" t="s">
        <v>1146</v>
      </c>
      <c r="E1751" s="13">
        <v>5</v>
      </c>
      <c r="F1751" s="13"/>
    </row>
    <row r="1752" spans="1:6" x14ac:dyDescent="0.35">
      <c r="A1752" s="187">
        <v>14024</v>
      </c>
      <c r="B1752" s="187" t="s">
        <v>950</v>
      </c>
      <c r="C1752" t="s">
        <v>2</v>
      </c>
      <c r="D1752" t="s">
        <v>966</v>
      </c>
      <c r="E1752" s="13">
        <v>6</v>
      </c>
      <c r="F1752" s="13"/>
    </row>
    <row r="1753" spans="1:6" x14ac:dyDescent="0.35">
      <c r="A1753" s="187">
        <v>14025</v>
      </c>
      <c r="B1753" s="187" t="s">
        <v>321</v>
      </c>
      <c r="C1753" t="s">
        <v>2</v>
      </c>
      <c r="D1753" t="s">
        <v>1145</v>
      </c>
      <c r="E1753" s="13">
        <v>5</v>
      </c>
      <c r="F1753" s="13"/>
    </row>
    <row r="1754" spans="1:6" x14ac:dyDescent="0.35">
      <c r="A1754" s="187">
        <v>14026</v>
      </c>
      <c r="B1754" s="187" t="s">
        <v>322</v>
      </c>
      <c r="C1754" t="s">
        <v>2</v>
      </c>
      <c r="D1754" t="s">
        <v>1145</v>
      </c>
      <c r="E1754" s="13">
        <v>5</v>
      </c>
      <c r="F1754" s="13"/>
    </row>
    <row r="1755" spans="1:6" x14ac:dyDescent="0.35">
      <c r="A1755" s="187">
        <v>14027</v>
      </c>
      <c r="B1755" s="187" t="s">
        <v>323</v>
      </c>
      <c r="C1755" t="s">
        <v>2</v>
      </c>
      <c r="D1755" t="s">
        <v>1145</v>
      </c>
      <c r="E1755" s="13">
        <v>5</v>
      </c>
      <c r="F1755" s="13"/>
    </row>
    <row r="1756" spans="1:6" x14ac:dyDescent="0.35">
      <c r="A1756" s="187">
        <v>14028</v>
      </c>
      <c r="B1756" s="187" t="s">
        <v>603</v>
      </c>
      <c r="C1756" t="s">
        <v>2</v>
      </c>
      <c r="D1756" t="s">
        <v>1147</v>
      </c>
      <c r="E1756" s="13">
        <v>5</v>
      </c>
      <c r="F1756" s="13"/>
    </row>
    <row r="1757" spans="1:6" x14ac:dyDescent="0.35">
      <c r="A1757" s="187">
        <v>14029</v>
      </c>
      <c r="B1757" s="187" t="s">
        <v>115</v>
      </c>
      <c r="C1757" t="s">
        <v>2</v>
      </c>
      <c r="D1757" t="s">
        <v>154</v>
      </c>
      <c r="E1757" s="13">
        <v>6</v>
      </c>
      <c r="F1757" s="13"/>
    </row>
    <row r="1758" spans="1:6" x14ac:dyDescent="0.35">
      <c r="A1758" s="187">
        <v>14030</v>
      </c>
      <c r="B1758" s="187" t="s">
        <v>324</v>
      </c>
      <c r="C1758" t="s">
        <v>2</v>
      </c>
      <c r="D1758" t="s">
        <v>1145</v>
      </c>
      <c r="E1758" s="13">
        <v>5</v>
      </c>
      <c r="F1758" s="13"/>
    </row>
    <row r="1759" spans="1:6" x14ac:dyDescent="0.35">
      <c r="A1759" s="187">
        <v>14031</v>
      </c>
      <c r="B1759" s="187" t="s">
        <v>325</v>
      </c>
      <c r="C1759" t="s">
        <v>2</v>
      </c>
      <c r="D1759" t="s">
        <v>1145</v>
      </c>
      <c r="E1759" s="13">
        <v>5</v>
      </c>
      <c r="F1759" s="13"/>
    </row>
    <row r="1760" spans="1:6" x14ac:dyDescent="0.35">
      <c r="A1760" s="187">
        <v>14032</v>
      </c>
      <c r="B1760" s="187" t="s">
        <v>326</v>
      </c>
      <c r="C1760" t="s">
        <v>2</v>
      </c>
      <c r="D1760" t="s">
        <v>1145</v>
      </c>
      <c r="E1760" s="13">
        <v>5</v>
      </c>
      <c r="F1760" s="13"/>
    </row>
    <row r="1761" spans="1:6" x14ac:dyDescent="0.35">
      <c r="A1761" s="187">
        <v>14033</v>
      </c>
      <c r="B1761" s="187" t="s">
        <v>327</v>
      </c>
      <c r="C1761" t="s">
        <v>2</v>
      </c>
      <c r="D1761" t="s">
        <v>1145</v>
      </c>
      <c r="E1761" s="13">
        <v>5</v>
      </c>
      <c r="F1761" s="13"/>
    </row>
    <row r="1762" spans="1:6" x14ac:dyDescent="0.35">
      <c r="A1762" s="187">
        <v>14034</v>
      </c>
      <c r="B1762" s="187" t="s">
        <v>328</v>
      </c>
      <c r="C1762" t="s">
        <v>2</v>
      </c>
      <c r="D1762" t="s">
        <v>1145</v>
      </c>
      <c r="E1762" s="13">
        <v>5</v>
      </c>
      <c r="F1762" s="13"/>
    </row>
    <row r="1763" spans="1:6" x14ac:dyDescent="0.35">
      <c r="A1763" s="187">
        <v>14035</v>
      </c>
      <c r="B1763" s="187" t="s">
        <v>329</v>
      </c>
      <c r="C1763" t="s">
        <v>2</v>
      </c>
      <c r="D1763" t="s">
        <v>1145</v>
      </c>
      <c r="E1763" s="13">
        <v>5</v>
      </c>
      <c r="F1763" s="13"/>
    </row>
    <row r="1764" spans="1:6" x14ac:dyDescent="0.35">
      <c r="A1764" s="187">
        <v>14036</v>
      </c>
      <c r="B1764" s="187" t="s">
        <v>420</v>
      </c>
      <c r="C1764" t="s">
        <v>2</v>
      </c>
      <c r="D1764" t="s">
        <v>1146</v>
      </c>
      <c r="E1764" s="13">
        <v>5</v>
      </c>
      <c r="F1764" s="13"/>
    </row>
    <row r="1765" spans="1:6" x14ac:dyDescent="0.35">
      <c r="A1765" s="187">
        <v>14037</v>
      </c>
      <c r="B1765" s="187" t="s">
        <v>951</v>
      </c>
      <c r="C1765" t="s">
        <v>2</v>
      </c>
      <c r="D1765" t="s">
        <v>966</v>
      </c>
      <c r="E1765" s="13">
        <v>6</v>
      </c>
      <c r="F1765" s="13"/>
    </row>
    <row r="1766" spans="1:6" x14ac:dyDescent="0.35">
      <c r="A1766" s="187">
        <v>14038</v>
      </c>
      <c r="B1766" s="187" t="s">
        <v>330</v>
      </c>
      <c r="C1766" t="s">
        <v>2</v>
      </c>
      <c r="D1766" t="s">
        <v>1145</v>
      </c>
      <c r="E1766" s="13">
        <v>5</v>
      </c>
      <c r="F1766" s="13"/>
    </row>
    <row r="1767" spans="1:6" x14ac:dyDescent="0.35">
      <c r="A1767" s="187">
        <v>14039</v>
      </c>
      <c r="B1767" s="187" t="s">
        <v>952</v>
      </c>
      <c r="C1767" t="s">
        <v>2</v>
      </c>
      <c r="D1767" t="s">
        <v>966</v>
      </c>
      <c r="E1767" s="13">
        <v>6</v>
      </c>
      <c r="F1767" s="13"/>
    </row>
    <row r="1768" spans="1:6" x14ac:dyDescent="0.35">
      <c r="A1768" s="187">
        <v>14040</v>
      </c>
      <c r="B1768" s="187" t="s">
        <v>421</v>
      </c>
      <c r="C1768" t="s">
        <v>2</v>
      </c>
      <c r="D1768" t="s">
        <v>1146</v>
      </c>
      <c r="E1768" s="13">
        <v>5</v>
      </c>
      <c r="F1768" s="13"/>
    </row>
    <row r="1769" spans="1:6" x14ac:dyDescent="0.35">
      <c r="A1769" s="187">
        <v>14041</v>
      </c>
      <c r="B1769" s="187" t="s">
        <v>143</v>
      </c>
      <c r="C1769" t="s">
        <v>2</v>
      </c>
      <c r="D1769" t="s">
        <v>155</v>
      </c>
      <c r="E1769" s="13">
        <v>6</v>
      </c>
      <c r="F1769" s="13"/>
    </row>
    <row r="1770" spans="1:6" x14ac:dyDescent="0.35">
      <c r="A1770" s="187">
        <v>14042</v>
      </c>
      <c r="B1770" s="187" t="s">
        <v>144</v>
      </c>
      <c r="C1770" t="s">
        <v>2</v>
      </c>
      <c r="D1770" t="s">
        <v>155</v>
      </c>
      <c r="E1770" s="13">
        <v>6</v>
      </c>
      <c r="F1770" s="13"/>
    </row>
    <row r="1771" spans="1:6" x14ac:dyDescent="0.35">
      <c r="A1771" s="187">
        <v>14043</v>
      </c>
      <c r="B1771" s="187" t="s">
        <v>331</v>
      </c>
      <c r="C1771" t="s">
        <v>2</v>
      </c>
      <c r="D1771" t="s">
        <v>1145</v>
      </c>
      <c r="E1771" s="13">
        <v>5</v>
      </c>
      <c r="F1771" s="13"/>
    </row>
    <row r="1772" spans="1:6" x14ac:dyDescent="0.35">
      <c r="A1772" s="187">
        <v>14047</v>
      </c>
      <c r="B1772" s="187" t="s">
        <v>332</v>
      </c>
      <c r="C1772" t="s">
        <v>2</v>
      </c>
      <c r="D1772" t="s">
        <v>1145</v>
      </c>
      <c r="E1772" s="13">
        <v>5</v>
      </c>
      <c r="F1772" s="13"/>
    </row>
    <row r="1773" spans="1:6" x14ac:dyDescent="0.35">
      <c r="A1773" s="187">
        <v>14048</v>
      </c>
      <c r="B1773" s="187" t="s">
        <v>193</v>
      </c>
      <c r="C1773" t="s">
        <v>2</v>
      </c>
      <c r="D1773" t="s">
        <v>206</v>
      </c>
      <c r="E1773" s="13">
        <v>5</v>
      </c>
      <c r="F1773" s="13"/>
    </row>
    <row r="1774" spans="1:6" x14ac:dyDescent="0.35">
      <c r="A1774" s="187">
        <v>14051</v>
      </c>
      <c r="B1774" s="187" t="s">
        <v>333</v>
      </c>
      <c r="C1774" t="s">
        <v>2</v>
      </c>
      <c r="D1774" t="s">
        <v>1145</v>
      </c>
      <c r="E1774" s="13">
        <v>5</v>
      </c>
      <c r="F1774" s="13"/>
    </row>
    <row r="1775" spans="1:6" x14ac:dyDescent="0.35">
      <c r="A1775" s="187">
        <v>14052</v>
      </c>
      <c r="B1775" s="187" t="s">
        <v>334</v>
      </c>
      <c r="C1775" t="s">
        <v>2</v>
      </c>
      <c r="D1775" t="s">
        <v>1145</v>
      </c>
      <c r="E1775" s="13">
        <v>5</v>
      </c>
      <c r="F1775" s="13"/>
    </row>
    <row r="1776" spans="1:6" x14ac:dyDescent="0.35">
      <c r="A1776" s="187">
        <v>14054</v>
      </c>
      <c r="B1776" s="187" t="s">
        <v>422</v>
      </c>
      <c r="C1776" t="s">
        <v>2</v>
      </c>
      <c r="D1776" t="s">
        <v>1146</v>
      </c>
      <c r="E1776" s="13">
        <v>5</v>
      </c>
      <c r="F1776" s="13"/>
    </row>
    <row r="1777" spans="1:6" x14ac:dyDescent="0.35">
      <c r="A1777" s="187">
        <v>14055</v>
      </c>
      <c r="B1777" s="187" t="s">
        <v>335</v>
      </c>
      <c r="C1777" t="s">
        <v>2</v>
      </c>
      <c r="D1777" t="s">
        <v>1145</v>
      </c>
      <c r="E1777" s="13">
        <v>5</v>
      </c>
      <c r="F1777" s="13"/>
    </row>
    <row r="1778" spans="1:6" x14ac:dyDescent="0.35">
      <c r="A1778" s="187">
        <v>14056</v>
      </c>
      <c r="B1778" s="187" t="s">
        <v>423</v>
      </c>
      <c r="C1778" t="s">
        <v>2</v>
      </c>
      <c r="D1778" t="s">
        <v>1146</v>
      </c>
      <c r="E1778" s="13">
        <v>5</v>
      </c>
      <c r="F1778" s="13"/>
    </row>
    <row r="1779" spans="1:6" x14ac:dyDescent="0.35">
      <c r="A1779" s="187">
        <v>14057</v>
      </c>
      <c r="B1779" s="187" t="s">
        <v>336</v>
      </c>
      <c r="C1779" t="s">
        <v>2</v>
      </c>
      <c r="D1779" t="s">
        <v>1145</v>
      </c>
      <c r="E1779" s="13">
        <v>5</v>
      </c>
      <c r="F1779" s="13"/>
    </row>
    <row r="1780" spans="1:6" x14ac:dyDescent="0.35">
      <c r="A1780" s="187">
        <v>14058</v>
      </c>
      <c r="B1780" s="187" t="s">
        <v>424</v>
      </c>
      <c r="C1780" t="s">
        <v>2</v>
      </c>
      <c r="D1780" t="s">
        <v>1146</v>
      </c>
      <c r="E1780" s="13">
        <v>5</v>
      </c>
      <c r="F1780" s="13"/>
    </row>
    <row r="1781" spans="1:6" x14ac:dyDescent="0.35">
      <c r="A1781" s="187">
        <v>14059</v>
      </c>
      <c r="B1781" s="187" t="s">
        <v>337</v>
      </c>
      <c r="C1781" t="s">
        <v>2</v>
      </c>
      <c r="D1781" t="s">
        <v>1145</v>
      </c>
      <c r="E1781" s="13">
        <v>5</v>
      </c>
      <c r="F1781" s="13"/>
    </row>
    <row r="1782" spans="1:6" x14ac:dyDescent="0.35">
      <c r="A1782" s="187">
        <v>14060</v>
      </c>
      <c r="B1782" s="187" t="s">
        <v>145</v>
      </c>
      <c r="C1782" t="s">
        <v>2</v>
      </c>
      <c r="D1782" t="s">
        <v>155</v>
      </c>
      <c r="E1782" s="13">
        <v>6</v>
      </c>
      <c r="F1782" s="13"/>
    </row>
    <row r="1783" spans="1:6" x14ac:dyDescent="0.35">
      <c r="A1783" s="187">
        <v>14061</v>
      </c>
      <c r="B1783" s="187" t="s">
        <v>338</v>
      </c>
      <c r="C1783" t="s">
        <v>2</v>
      </c>
      <c r="D1783" t="s">
        <v>1145</v>
      </c>
      <c r="E1783" s="13">
        <v>5</v>
      </c>
      <c r="F1783" s="13"/>
    </row>
    <row r="1784" spans="1:6" x14ac:dyDescent="0.35">
      <c r="A1784" s="187">
        <v>14062</v>
      </c>
      <c r="B1784" s="187" t="s">
        <v>194</v>
      </c>
      <c r="C1784" t="s">
        <v>2</v>
      </c>
      <c r="D1784" t="s">
        <v>206</v>
      </c>
      <c r="E1784" s="13">
        <v>5</v>
      </c>
      <c r="F1784" s="13"/>
    </row>
    <row r="1785" spans="1:6" x14ac:dyDescent="0.35">
      <c r="A1785" s="187">
        <v>14063</v>
      </c>
      <c r="B1785" s="187" t="s">
        <v>195</v>
      </c>
      <c r="C1785" t="s">
        <v>2</v>
      </c>
      <c r="D1785" t="s">
        <v>206</v>
      </c>
      <c r="E1785" s="13">
        <v>5</v>
      </c>
      <c r="F1785" s="13"/>
    </row>
    <row r="1786" spans="1:6" x14ac:dyDescent="0.35">
      <c r="A1786" s="187">
        <v>14065</v>
      </c>
      <c r="B1786" s="187" t="s">
        <v>146</v>
      </c>
      <c r="C1786" t="s">
        <v>2</v>
      </c>
      <c r="D1786" t="s">
        <v>155</v>
      </c>
      <c r="E1786" s="13">
        <v>6</v>
      </c>
      <c r="F1786" s="13"/>
    </row>
    <row r="1787" spans="1:6" x14ac:dyDescent="0.35">
      <c r="A1787" s="187">
        <v>14066</v>
      </c>
      <c r="B1787" s="187" t="s">
        <v>953</v>
      </c>
      <c r="C1787" t="s">
        <v>2</v>
      </c>
      <c r="D1787" t="s">
        <v>966</v>
      </c>
      <c r="E1787" s="13">
        <v>6</v>
      </c>
      <c r="F1787" s="13"/>
    </row>
    <row r="1788" spans="1:6" x14ac:dyDescent="0.35">
      <c r="A1788" s="187">
        <v>14067</v>
      </c>
      <c r="B1788" s="187" t="s">
        <v>604</v>
      </c>
      <c r="C1788" t="s">
        <v>2</v>
      </c>
      <c r="D1788" t="s">
        <v>1147</v>
      </c>
      <c r="E1788" s="13">
        <v>5</v>
      </c>
      <c r="F1788" s="13"/>
    </row>
    <row r="1789" spans="1:6" x14ac:dyDescent="0.35">
      <c r="A1789" s="187">
        <v>14068</v>
      </c>
      <c r="B1789" s="187" t="s">
        <v>339</v>
      </c>
      <c r="C1789" t="s">
        <v>2</v>
      </c>
      <c r="D1789" t="s">
        <v>1145</v>
      </c>
      <c r="E1789" s="13">
        <v>5</v>
      </c>
      <c r="F1789" s="13"/>
    </row>
    <row r="1790" spans="1:6" x14ac:dyDescent="0.35">
      <c r="A1790" s="187">
        <v>14069</v>
      </c>
      <c r="B1790" s="187" t="s">
        <v>340</v>
      </c>
      <c r="C1790" t="s">
        <v>2</v>
      </c>
      <c r="D1790" t="s">
        <v>1145</v>
      </c>
      <c r="E1790" s="13">
        <v>5</v>
      </c>
      <c r="F1790" s="13"/>
    </row>
    <row r="1791" spans="1:6" x14ac:dyDescent="0.35">
      <c r="A1791" s="187">
        <v>14070</v>
      </c>
      <c r="B1791" s="187" t="s">
        <v>341</v>
      </c>
      <c r="C1791" t="s">
        <v>2</v>
      </c>
      <c r="D1791" t="s">
        <v>155</v>
      </c>
      <c r="E1791" s="13">
        <v>6</v>
      </c>
      <c r="F1791" s="13"/>
    </row>
    <row r="1792" spans="1:6" x14ac:dyDescent="0.35">
      <c r="A1792" s="187">
        <v>14072</v>
      </c>
      <c r="B1792" s="187" t="s">
        <v>342</v>
      </c>
      <c r="C1792" t="s">
        <v>2</v>
      </c>
      <c r="D1792" t="s">
        <v>1145</v>
      </c>
      <c r="E1792" s="13">
        <v>5</v>
      </c>
      <c r="F1792" s="13"/>
    </row>
    <row r="1793" spans="1:6" x14ac:dyDescent="0.35">
      <c r="A1793" s="187">
        <v>14075</v>
      </c>
      <c r="B1793" s="187" t="s">
        <v>343</v>
      </c>
      <c r="C1793" t="s">
        <v>2</v>
      </c>
      <c r="D1793" t="s">
        <v>1145</v>
      </c>
      <c r="E1793" s="13">
        <v>5</v>
      </c>
      <c r="F1793" s="13"/>
    </row>
    <row r="1794" spans="1:6" x14ac:dyDescent="0.35">
      <c r="A1794" s="187">
        <v>14080</v>
      </c>
      <c r="B1794" s="187" t="s">
        <v>344</v>
      </c>
      <c r="C1794" t="s">
        <v>2</v>
      </c>
      <c r="D1794" t="s">
        <v>1145</v>
      </c>
      <c r="E1794" s="13">
        <v>5</v>
      </c>
      <c r="F1794" s="13"/>
    </row>
    <row r="1795" spans="1:6" x14ac:dyDescent="0.35">
      <c r="A1795" s="187">
        <v>14081</v>
      </c>
      <c r="B1795" s="187" t="s">
        <v>196</v>
      </c>
      <c r="C1795" t="s">
        <v>2</v>
      </c>
      <c r="D1795" t="s">
        <v>1145</v>
      </c>
      <c r="E1795" s="13">
        <v>5</v>
      </c>
      <c r="F1795" s="13"/>
    </row>
    <row r="1796" spans="1:6" x14ac:dyDescent="0.35">
      <c r="A1796" s="187">
        <v>14082</v>
      </c>
      <c r="B1796" s="187" t="s">
        <v>954</v>
      </c>
      <c r="C1796" t="s">
        <v>2</v>
      </c>
      <c r="D1796" t="s">
        <v>966</v>
      </c>
      <c r="E1796" s="13">
        <v>6</v>
      </c>
      <c r="F1796" s="13"/>
    </row>
    <row r="1797" spans="1:6" x14ac:dyDescent="0.35">
      <c r="A1797" s="187">
        <v>14083</v>
      </c>
      <c r="B1797" s="187" t="s">
        <v>955</v>
      </c>
      <c r="C1797" t="s">
        <v>2</v>
      </c>
      <c r="D1797" t="s">
        <v>966</v>
      </c>
      <c r="E1797" s="13">
        <v>6</v>
      </c>
      <c r="F1797" s="13"/>
    </row>
    <row r="1798" spans="1:6" x14ac:dyDescent="0.35">
      <c r="A1798" s="187">
        <v>14085</v>
      </c>
      <c r="B1798" s="187" t="s">
        <v>345</v>
      </c>
      <c r="C1798" t="s">
        <v>2</v>
      </c>
      <c r="D1798" t="s">
        <v>1145</v>
      </c>
      <c r="E1798" s="13">
        <v>5</v>
      </c>
      <c r="F1798" s="13"/>
    </row>
    <row r="1799" spans="1:6" x14ac:dyDescent="0.35">
      <c r="A1799" s="187">
        <v>14086</v>
      </c>
      <c r="B1799" s="187" t="s">
        <v>346</v>
      </c>
      <c r="C1799" t="s">
        <v>2</v>
      </c>
      <c r="D1799" t="s">
        <v>1145</v>
      </c>
      <c r="E1799" s="13">
        <v>5</v>
      </c>
      <c r="F1799" s="13"/>
    </row>
    <row r="1800" spans="1:6" x14ac:dyDescent="0.35">
      <c r="A1800" s="187">
        <v>14091</v>
      </c>
      <c r="B1800" s="187" t="s">
        <v>347</v>
      </c>
      <c r="C1800" t="s">
        <v>2</v>
      </c>
      <c r="D1800" t="s">
        <v>1145</v>
      </c>
      <c r="E1800" s="13">
        <v>5</v>
      </c>
      <c r="F1800" s="13"/>
    </row>
    <row r="1801" spans="1:6" x14ac:dyDescent="0.35">
      <c r="A1801" s="187">
        <v>14092</v>
      </c>
      <c r="B1801" s="187" t="s">
        <v>605</v>
      </c>
      <c r="C1801" t="s">
        <v>2</v>
      </c>
      <c r="D1801" t="s">
        <v>1147</v>
      </c>
      <c r="E1801" s="13">
        <v>5</v>
      </c>
      <c r="F1801" s="13"/>
    </row>
    <row r="1802" spans="1:6" x14ac:dyDescent="0.35">
      <c r="A1802" s="187">
        <v>14094</v>
      </c>
      <c r="B1802" s="187" t="s">
        <v>606</v>
      </c>
      <c r="C1802" t="s">
        <v>2</v>
      </c>
      <c r="D1802" t="s">
        <v>1147</v>
      </c>
      <c r="E1802" s="13">
        <v>5</v>
      </c>
      <c r="F1802" s="13"/>
    </row>
    <row r="1803" spans="1:6" x14ac:dyDescent="0.35">
      <c r="A1803" s="187">
        <v>14095</v>
      </c>
      <c r="B1803" s="187" t="s">
        <v>606</v>
      </c>
      <c r="C1803" t="s">
        <v>2</v>
      </c>
      <c r="D1803" t="s">
        <v>1147</v>
      </c>
      <c r="E1803" s="13">
        <v>5</v>
      </c>
      <c r="F1803" s="13"/>
    </row>
    <row r="1804" spans="1:6" x14ac:dyDescent="0.35">
      <c r="A1804" s="187">
        <v>14098</v>
      </c>
      <c r="B1804" s="187" t="s">
        <v>718</v>
      </c>
      <c r="C1804" t="s">
        <v>2</v>
      </c>
      <c r="D1804" t="s">
        <v>1148</v>
      </c>
      <c r="E1804" s="13">
        <v>5</v>
      </c>
      <c r="F1804" s="13"/>
    </row>
    <row r="1805" spans="1:6" x14ac:dyDescent="0.35">
      <c r="A1805" s="187">
        <v>14101</v>
      </c>
      <c r="B1805" s="187" t="s">
        <v>147</v>
      </c>
      <c r="C1805" t="s">
        <v>2</v>
      </c>
      <c r="D1805" t="s">
        <v>155</v>
      </c>
      <c r="E1805" s="13">
        <v>6</v>
      </c>
      <c r="F1805" s="13"/>
    </row>
    <row r="1806" spans="1:6" x14ac:dyDescent="0.35">
      <c r="A1806" s="187">
        <v>14102</v>
      </c>
      <c r="B1806" s="187" t="s">
        <v>348</v>
      </c>
      <c r="C1806" t="s">
        <v>2</v>
      </c>
      <c r="D1806" t="s">
        <v>1145</v>
      </c>
      <c r="E1806" s="13">
        <v>5</v>
      </c>
      <c r="F1806" s="13"/>
    </row>
    <row r="1807" spans="1:6" x14ac:dyDescent="0.35">
      <c r="A1807" s="187">
        <v>14103</v>
      </c>
      <c r="B1807" s="187" t="s">
        <v>719</v>
      </c>
      <c r="C1807" t="s">
        <v>2</v>
      </c>
      <c r="D1807" t="s">
        <v>1148</v>
      </c>
      <c r="E1807" s="13">
        <v>5</v>
      </c>
      <c r="F1807" s="13"/>
    </row>
    <row r="1808" spans="1:6" x14ac:dyDescent="0.35">
      <c r="A1808" s="187">
        <v>14105</v>
      </c>
      <c r="B1808" s="187" t="s">
        <v>607</v>
      </c>
      <c r="C1808" t="s">
        <v>2</v>
      </c>
      <c r="D1808" t="s">
        <v>1147</v>
      </c>
      <c r="E1808" s="13">
        <v>5</v>
      </c>
      <c r="F1808" s="13"/>
    </row>
    <row r="1809" spans="1:6" x14ac:dyDescent="0.35">
      <c r="A1809" s="187">
        <v>14107</v>
      </c>
      <c r="B1809" s="187" t="s">
        <v>608</v>
      </c>
      <c r="C1809" t="s">
        <v>2</v>
      </c>
      <c r="D1809" t="s">
        <v>1147</v>
      </c>
      <c r="E1809" s="13">
        <v>5</v>
      </c>
      <c r="F1809" s="13"/>
    </row>
    <row r="1810" spans="1:6" x14ac:dyDescent="0.35">
      <c r="A1810" s="187">
        <v>14108</v>
      </c>
      <c r="B1810" s="187" t="s">
        <v>609</v>
      </c>
      <c r="C1810" t="s">
        <v>2</v>
      </c>
      <c r="D1810" t="s">
        <v>1147</v>
      </c>
      <c r="E1810" s="13">
        <v>5</v>
      </c>
      <c r="F1810" s="13"/>
    </row>
    <row r="1811" spans="1:6" x14ac:dyDescent="0.35">
      <c r="A1811" s="187">
        <v>14109</v>
      </c>
      <c r="B1811" s="187" t="s">
        <v>610</v>
      </c>
      <c r="C1811" t="s">
        <v>2</v>
      </c>
      <c r="D1811" t="s">
        <v>1147</v>
      </c>
      <c r="E1811" s="13">
        <v>5</v>
      </c>
      <c r="F1811" s="13"/>
    </row>
    <row r="1812" spans="1:6" x14ac:dyDescent="0.35">
      <c r="A1812" s="187">
        <v>14110</v>
      </c>
      <c r="B1812" s="187" t="s">
        <v>349</v>
      </c>
      <c r="C1812" t="s">
        <v>2</v>
      </c>
      <c r="D1812" t="s">
        <v>1145</v>
      </c>
      <c r="E1812" s="13">
        <v>5</v>
      </c>
      <c r="F1812" s="13"/>
    </row>
    <row r="1813" spans="1:6" x14ac:dyDescent="0.35">
      <c r="A1813" s="187">
        <v>14111</v>
      </c>
      <c r="B1813" s="187" t="s">
        <v>350</v>
      </c>
      <c r="C1813" t="s">
        <v>2</v>
      </c>
      <c r="D1813" t="s">
        <v>1145</v>
      </c>
      <c r="E1813" s="13">
        <v>5</v>
      </c>
      <c r="F1813" s="13"/>
    </row>
    <row r="1814" spans="1:6" x14ac:dyDescent="0.35">
      <c r="A1814" s="187">
        <v>14112</v>
      </c>
      <c r="B1814" s="187" t="s">
        <v>351</v>
      </c>
      <c r="C1814" t="s">
        <v>2</v>
      </c>
      <c r="D1814" t="s">
        <v>1145</v>
      </c>
      <c r="E1814" s="13">
        <v>5</v>
      </c>
      <c r="F1814" s="13"/>
    </row>
    <row r="1815" spans="1:6" x14ac:dyDescent="0.35">
      <c r="A1815" s="187">
        <v>14113</v>
      </c>
      <c r="B1815" s="187" t="s">
        <v>956</v>
      </c>
      <c r="C1815" t="s">
        <v>2</v>
      </c>
      <c r="D1815" t="s">
        <v>966</v>
      </c>
      <c r="E1815" s="13">
        <v>6</v>
      </c>
      <c r="F1815" s="13"/>
    </row>
    <row r="1816" spans="1:6" x14ac:dyDescent="0.35">
      <c r="A1816" s="187">
        <v>14120</v>
      </c>
      <c r="B1816" s="187" t="s">
        <v>611</v>
      </c>
      <c r="C1816" t="s">
        <v>2</v>
      </c>
      <c r="D1816" t="s">
        <v>1147</v>
      </c>
      <c r="E1816" s="13">
        <v>5</v>
      </c>
      <c r="F1816" s="13"/>
    </row>
    <row r="1817" spans="1:6" x14ac:dyDescent="0.35">
      <c r="A1817" s="187">
        <v>14125</v>
      </c>
      <c r="B1817" s="187" t="s">
        <v>425</v>
      </c>
      <c r="C1817" t="s">
        <v>2</v>
      </c>
      <c r="D1817" t="s">
        <v>1146</v>
      </c>
      <c r="E1817" s="13">
        <v>5</v>
      </c>
      <c r="F1817" s="13"/>
    </row>
    <row r="1818" spans="1:6" x14ac:dyDescent="0.35">
      <c r="A1818" s="187">
        <v>14126</v>
      </c>
      <c r="B1818" s="187" t="s">
        <v>612</v>
      </c>
      <c r="C1818" t="s">
        <v>2</v>
      </c>
      <c r="D1818" t="s">
        <v>1147</v>
      </c>
      <c r="E1818" s="13">
        <v>5</v>
      </c>
      <c r="F1818" s="13"/>
    </row>
    <row r="1819" spans="1:6" x14ac:dyDescent="0.35">
      <c r="A1819" s="187">
        <v>14127</v>
      </c>
      <c r="B1819" s="187" t="s">
        <v>352</v>
      </c>
      <c r="C1819" t="s">
        <v>2</v>
      </c>
      <c r="D1819" t="s">
        <v>1145</v>
      </c>
      <c r="E1819" s="13">
        <v>5</v>
      </c>
      <c r="F1819" s="13"/>
    </row>
    <row r="1820" spans="1:6" x14ac:dyDescent="0.35">
      <c r="A1820" s="187">
        <v>14129</v>
      </c>
      <c r="B1820" s="187" t="s">
        <v>148</v>
      </c>
      <c r="C1820" t="s">
        <v>2</v>
      </c>
      <c r="D1820" t="s">
        <v>155</v>
      </c>
      <c r="E1820" s="13">
        <v>6</v>
      </c>
      <c r="F1820" s="13"/>
    </row>
    <row r="1821" spans="1:6" x14ac:dyDescent="0.35">
      <c r="A1821" s="187">
        <v>14130</v>
      </c>
      <c r="B1821" s="187" t="s">
        <v>957</v>
      </c>
      <c r="C1821" t="s">
        <v>2</v>
      </c>
      <c r="D1821" t="s">
        <v>966</v>
      </c>
      <c r="E1821" s="13">
        <v>6</v>
      </c>
      <c r="F1821" s="13"/>
    </row>
    <row r="1822" spans="1:6" x14ac:dyDescent="0.35">
      <c r="A1822" s="187">
        <v>14131</v>
      </c>
      <c r="B1822" s="187" t="s">
        <v>613</v>
      </c>
      <c r="C1822" t="s">
        <v>2</v>
      </c>
      <c r="D1822" t="s">
        <v>1147</v>
      </c>
      <c r="E1822" s="13">
        <v>5</v>
      </c>
      <c r="F1822" s="13"/>
    </row>
    <row r="1823" spans="1:6" x14ac:dyDescent="0.35">
      <c r="A1823" s="187">
        <v>14132</v>
      </c>
      <c r="B1823" s="187" t="s">
        <v>614</v>
      </c>
      <c r="C1823" t="s">
        <v>2</v>
      </c>
      <c r="D1823" t="s">
        <v>1147</v>
      </c>
      <c r="E1823" s="13">
        <v>5</v>
      </c>
      <c r="F1823" s="13"/>
    </row>
    <row r="1824" spans="1:6" x14ac:dyDescent="0.35">
      <c r="A1824" s="187">
        <v>14133</v>
      </c>
      <c r="B1824" s="187" t="s">
        <v>149</v>
      </c>
      <c r="C1824" t="s">
        <v>2</v>
      </c>
      <c r="D1824" t="s">
        <v>155</v>
      </c>
      <c r="E1824" s="13">
        <v>6</v>
      </c>
      <c r="F1824" s="13"/>
    </row>
    <row r="1825" spans="1:6" x14ac:dyDescent="0.35">
      <c r="A1825" s="187">
        <v>14134</v>
      </c>
      <c r="B1825" s="187" t="s">
        <v>353</v>
      </c>
      <c r="C1825" t="s">
        <v>2</v>
      </c>
      <c r="D1825" t="s">
        <v>1145</v>
      </c>
      <c r="E1825" s="13">
        <v>5</v>
      </c>
      <c r="F1825" s="13"/>
    </row>
    <row r="1826" spans="1:6" x14ac:dyDescent="0.35">
      <c r="A1826" s="187">
        <v>14135</v>
      </c>
      <c r="B1826" s="187" t="s">
        <v>197</v>
      </c>
      <c r="C1826" t="s">
        <v>2</v>
      </c>
      <c r="D1826" t="s">
        <v>206</v>
      </c>
      <c r="E1826" s="13">
        <v>5</v>
      </c>
      <c r="F1826" s="13"/>
    </row>
    <row r="1827" spans="1:6" x14ac:dyDescent="0.35">
      <c r="A1827" s="187">
        <v>14136</v>
      </c>
      <c r="B1827" s="187" t="s">
        <v>198</v>
      </c>
      <c r="C1827" t="s">
        <v>2</v>
      </c>
      <c r="D1827" t="s">
        <v>206</v>
      </c>
      <c r="E1827" s="13">
        <v>5</v>
      </c>
      <c r="F1827" s="13"/>
    </row>
    <row r="1828" spans="1:6" x14ac:dyDescent="0.35">
      <c r="A1828" s="187">
        <v>14138</v>
      </c>
      <c r="B1828" s="187" t="s">
        <v>150</v>
      </c>
      <c r="C1828" t="s">
        <v>2</v>
      </c>
      <c r="D1828" t="s">
        <v>155</v>
      </c>
      <c r="E1828" s="13">
        <v>6</v>
      </c>
      <c r="F1828" s="13"/>
    </row>
    <row r="1829" spans="1:6" x14ac:dyDescent="0.35">
      <c r="A1829" s="187">
        <v>14139</v>
      </c>
      <c r="B1829" s="187" t="s">
        <v>354</v>
      </c>
      <c r="C1829" t="s">
        <v>2</v>
      </c>
      <c r="D1829" t="s">
        <v>1145</v>
      </c>
      <c r="E1829" s="13">
        <v>5</v>
      </c>
      <c r="F1829" s="13"/>
    </row>
    <row r="1830" spans="1:6" x14ac:dyDescent="0.35">
      <c r="A1830" s="187">
        <v>14140</v>
      </c>
      <c r="B1830" s="187" t="s">
        <v>355</v>
      </c>
      <c r="C1830" t="s">
        <v>2</v>
      </c>
      <c r="D1830" t="s">
        <v>1145</v>
      </c>
      <c r="E1830" s="13">
        <v>5</v>
      </c>
      <c r="F1830" s="13"/>
    </row>
    <row r="1831" spans="1:6" x14ac:dyDescent="0.35">
      <c r="A1831" s="187">
        <v>14141</v>
      </c>
      <c r="B1831" s="187" t="s">
        <v>356</v>
      </c>
      <c r="C1831" t="s">
        <v>2</v>
      </c>
      <c r="D1831" t="s">
        <v>1145</v>
      </c>
      <c r="E1831" s="13">
        <v>5</v>
      </c>
      <c r="F1831" s="13"/>
    </row>
    <row r="1832" spans="1:6" x14ac:dyDescent="0.35">
      <c r="A1832" s="187">
        <v>14143</v>
      </c>
      <c r="B1832" s="187" t="s">
        <v>426</v>
      </c>
      <c r="C1832" t="s">
        <v>2</v>
      </c>
      <c r="D1832" t="s">
        <v>1146</v>
      </c>
      <c r="E1832" s="13">
        <v>5</v>
      </c>
      <c r="F1832" s="13"/>
    </row>
    <row r="1833" spans="1:6" x14ac:dyDescent="0.35">
      <c r="A1833" s="187">
        <v>14144</v>
      </c>
      <c r="B1833" s="187" t="s">
        <v>615</v>
      </c>
      <c r="C1833" t="s">
        <v>2</v>
      </c>
      <c r="D1833" t="s">
        <v>1147</v>
      </c>
      <c r="E1833" s="13">
        <v>5</v>
      </c>
      <c r="F1833" s="13"/>
    </row>
    <row r="1834" spans="1:6" x14ac:dyDescent="0.35">
      <c r="A1834" s="187">
        <v>14145</v>
      </c>
      <c r="B1834" s="187" t="s">
        <v>958</v>
      </c>
      <c r="C1834" t="s">
        <v>2</v>
      </c>
      <c r="D1834" t="s">
        <v>966</v>
      </c>
      <c r="E1834" s="13">
        <v>6</v>
      </c>
      <c r="F1834" s="13"/>
    </row>
    <row r="1835" spans="1:6" x14ac:dyDescent="0.35">
      <c r="A1835" s="187">
        <v>14150</v>
      </c>
      <c r="B1835" s="187" t="s">
        <v>357</v>
      </c>
      <c r="C1835" t="s">
        <v>2</v>
      </c>
      <c r="D1835" t="s">
        <v>1145</v>
      </c>
      <c r="E1835" s="13">
        <v>5</v>
      </c>
      <c r="F1835" s="13"/>
    </row>
    <row r="1836" spans="1:6" x14ac:dyDescent="0.35">
      <c r="A1836" s="187">
        <v>14151</v>
      </c>
      <c r="B1836" s="187" t="s">
        <v>357</v>
      </c>
      <c r="C1836" t="s">
        <v>2</v>
      </c>
      <c r="D1836" t="s">
        <v>1145</v>
      </c>
      <c r="E1836" s="13">
        <v>5</v>
      </c>
      <c r="F1836" s="13"/>
    </row>
    <row r="1837" spans="1:6" x14ac:dyDescent="0.35">
      <c r="A1837" s="187">
        <v>14166</v>
      </c>
      <c r="B1837" s="187" t="s">
        <v>199</v>
      </c>
      <c r="C1837" t="s">
        <v>2</v>
      </c>
      <c r="D1837" t="s">
        <v>206</v>
      </c>
      <c r="E1837" s="13">
        <v>5</v>
      </c>
      <c r="F1837" s="13"/>
    </row>
    <row r="1838" spans="1:6" x14ac:dyDescent="0.35">
      <c r="A1838" s="187">
        <v>14167</v>
      </c>
      <c r="B1838" s="187" t="s">
        <v>959</v>
      </c>
      <c r="C1838" t="s">
        <v>2</v>
      </c>
      <c r="D1838" t="s">
        <v>966</v>
      </c>
      <c r="E1838" s="13">
        <v>6</v>
      </c>
      <c r="F1838" s="13"/>
    </row>
    <row r="1839" spans="1:6" x14ac:dyDescent="0.35">
      <c r="A1839" s="187">
        <v>14168</v>
      </c>
      <c r="B1839" s="187" t="s">
        <v>151</v>
      </c>
      <c r="C1839" t="s">
        <v>2</v>
      </c>
      <c r="D1839" t="s">
        <v>155</v>
      </c>
      <c r="E1839" s="13">
        <v>6</v>
      </c>
      <c r="F1839" s="13"/>
    </row>
    <row r="1840" spans="1:6" x14ac:dyDescent="0.35">
      <c r="A1840" s="187">
        <v>14169</v>
      </c>
      <c r="B1840" s="187" t="s">
        <v>358</v>
      </c>
      <c r="C1840" t="s">
        <v>2</v>
      </c>
      <c r="D1840" t="s">
        <v>1145</v>
      </c>
      <c r="E1840" s="13">
        <v>5</v>
      </c>
      <c r="F1840" s="13"/>
    </row>
    <row r="1841" spans="1:6" x14ac:dyDescent="0.35">
      <c r="A1841" s="187">
        <v>14170</v>
      </c>
      <c r="B1841" s="187" t="s">
        <v>359</v>
      </c>
      <c r="C1841" t="s">
        <v>2</v>
      </c>
      <c r="D1841" t="s">
        <v>1145</v>
      </c>
      <c r="E1841" s="13">
        <v>5</v>
      </c>
      <c r="F1841" s="13"/>
    </row>
    <row r="1842" spans="1:6" x14ac:dyDescent="0.35">
      <c r="A1842" s="187">
        <v>14171</v>
      </c>
      <c r="B1842" s="187" t="s">
        <v>152</v>
      </c>
      <c r="C1842" t="s">
        <v>2</v>
      </c>
      <c r="D1842" t="s">
        <v>155</v>
      </c>
      <c r="E1842" s="13">
        <v>6</v>
      </c>
      <c r="F1842" s="13"/>
    </row>
    <row r="1843" spans="1:6" x14ac:dyDescent="0.35">
      <c r="A1843" s="187">
        <v>14172</v>
      </c>
      <c r="B1843" s="187" t="s">
        <v>616</v>
      </c>
      <c r="C1843" t="s">
        <v>2</v>
      </c>
      <c r="D1843" t="s">
        <v>1147</v>
      </c>
      <c r="E1843" s="13">
        <v>5</v>
      </c>
      <c r="F1843" s="13"/>
    </row>
    <row r="1844" spans="1:6" x14ac:dyDescent="0.35">
      <c r="A1844" s="187">
        <v>14173</v>
      </c>
      <c r="B1844" s="187" t="s">
        <v>153</v>
      </c>
      <c r="C1844" t="s">
        <v>2</v>
      </c>
      <c r="D1844" t="s">
        <v>155</v>
      </c>
      <c r="E1844" s="13">
        <v>6</v>
      </c>
      <c r="F1844" s="13"/>
    </row>
    <row r="1845" spans="1:6" x14ac:dyDescent="0.35">
      <c r="A1845" s="187">
        <v>14174</v>
      </c>
      <c r="B1845" s="187" t="s">
        <v>617</v>
      </c>
      <c r="C1845" t="s">
        <v>2</v>
      </c>
      <c r="D1845" t="s">
        <v>1147</v>
      </c>
      <c r="E1845" s="13">
        <v>5</v>
      </c>
      <c r="F1845" s="13"/>
    </row>
    <row r="1846" spans="1:6" x14ac:dyDescent="0.35">
      <c r="A1846" s="187">
        <v>14201</v>
      </c>
      <c r="B1846" s="187" t="s">
        <v>2</v>
      </c>
      <c r="C1846" t="s">
        <v>2</v>
      </c>
      <c r="D1846" t="s">
        <v>1145</v>
      </c>
      <c r="E1846" s="13">
        <v>5</v>
      </c>
      <c r="F1846" s="13"/>
    </row>
    <row r="1847" spans="1:6" x14ac:dyDescent="0.35">
      <c r="A1847" s="187">
        <v>14202</v>
      </c>
      <c r="B1847" s="187" t="s">
        <v>2</v>
      </c>
      <c r="C1847" t="s">
        <v>2</v>
      </c>
      <c r="D1847" t="s">
        <v>1145</v>
      </c>
      <c r="E1847" s="13">
        <v>5</v>
      </c>
      <c r="F1847" s="13"/>
    </row>
    <row r="1848" spans="1:6" x14ac:dyDescent="0.35">
      <c r="A1848" s="187">
        <v>14203</v>
      </c>
      <c r="B1848" s="187" t="s">
        <v>2</v>
      </c>
      <c r="C1848" t="s">
        <v>2</v>
      </c>
      <c r="D1848" t="s">
        <v>1145</v>
      </c>
      <c r="E1848" s="13">
        <v>5</v>
      </c>
      <c r="F1848" s="13"/>
    </row>
    <row r="1849" spans="1:6" x14ac:dyDescent="0.35">
      <c r="A1849" s="187">
        <v>14204</v>
      </c>
      <c r="B1849" s="187" t="s">
        <v>2</v>
      </c>
      <c r="C1849" t="s">
        <v>2</v>
      </c>
      <c r="D1849" t="s">
        <v>1145</v>
      </c>
      <c r="E1849" s="13">
        <v>5</v>
      </c>
      <c r="F1849" s="13"/>
    </row>
    <row r="1850" spans="1:6" x14ac:dyDescent="0.35">
      <c r="A1850" s="187">
        <v>14205</v>
      </c>
      <c r="B1850" s="187" t="s">
        <v>2</v>
      </c>
      <c r="C1850" t="s">
        <v>2</v>
      </c>
      <c r="D1850" t="s">
        <v>1145</v>
      </c>
      <c r="E1850" s="13">
        <v>5</v>
      </c>
      <c r="F1850" s="13"/>
    </row>
    <row r="1851" spans="1:6" x14ac:dyDescent="0.35">
      <c r="A1851" s="187">
        <v>14206</v>
      </c>
      <c r="B1851" s="187" t="s">
        <v>2</v>
      </c>
      <c r="C1851" t="s">
        <v>2</v>
      </c>
      <c r="D1851" t="s">
        <v>1145</v>
      </c>
      <c r="E1851" s="13">
        <v>5</v>
      </c>
      <c r="F1851" s="13"/>
    </row>
    <row r="1852" spans="1:6" x14ac:dyDescent="0.35">
      <c r="A1852" s="187">
        <v>14207</v>
      </c>
      <c r="B1852" s="187" t="s">
        <v>2</v>
      </c>
      <c r="C1852" t="s">
        <v>2</v>
      </c>
      <c r="D1852" t="s">
        <v>1145</v>
      </c>
      <c r="E1852" s="13">
        <v>5</v>
      </c>
      <c r="F1852" s="13"/>
    </row>
    <row r="1853" spans="1:6" x14ac:dyDescent="0.35">
      <c r="A1853" s="187">
        <v>14208</v>
      </c>
      <c r="B1853" s="187" t="s">
        <v>2</v>
      </c>
      <c r="C1853" t="s">
        <v>2</v>
      </c>
      <c r="D1853" t="s">
        <v>1145</v>
      </c>
      <c r="E1853" s="13">
        <v>5</v>
      </c>
      <c r="F1853" s="13"/>
    </row>
    <row r="1854" spans="1:6" x14ac:dyDescent="0.35">
      <c r="A1854" s="187">
        <v>14209</v>
      </c>
      <c r="B1854" s="187" t="s">
        <v>2</v>
      </c>
      <c r="C1854" t="s">
        <v>2</v>
      </c>
      <c r="D1854" t="s">
        <v>1145</v>
      </c>
      <c r="E1854" s="13">
        <v>5</v>
      </c>
      <c r="F1854" s="13"/>
    </row>
    <row r="1855" spans="1:6" x14ac:dyDescent="0.35">
      <c r="A1855" s="187">
        <v>14210</v>
      </c>
      <c r="B1855" s="187" t="s">
        <v>2</v>
      </c>
      <c r="C1855" t="s">
        <v>2</v>
      </c>
      <c r="D1855" t="s">
        <v>1145</v>
      </c>
      <c r="E1855" s="13">
        <v>5</v>
      </c>
      <c r="F1855" s="13"/>
    </row>
    <row r="1856" spans="1:6" x14ac:dyDescent="0.35">
      <c r="A1856" s="187">
        <v>14211</v>
      </c>
      <c r="B1856" s="187" t="s">
        <v>2</v>
      </c>
      <c r="C1856" t="s">
        <v>2</v>
      </c>
      <c r="D1856" t="s">
        <v>1145</v>
      </c>
      <c r="E1856" s="13">
        <v>5</v>
      </c>
      <c r="F1856" s="13"/>
    </row>
    <row r="1857" spans="1:6" x14ac:dyDescent="0.35">
      <c r="A1857" s="187">
        <v>14212</v>
      </c>
      <c r="B1857" s="187" t="s">
        <v>2</v>
      </c>
      <c r="C1857" t="s">
        <v>2</v>
      </c>
      <c r="D1857" t="s">
        <v>1145</v>
      </c>
      <c r="E1857" s="13">
        <v>5</v>
      </c>
      <c r="F1857" s="13"/>
    </row>
    <row r="1858" spans="1:6" x14ac:dyDescent="0.35">
      <c r="A1858" s="187">
        <v>14213</v>
      </c>
      <c r="B1858" s="187" t="s">
        <v>2</v>
      </c>
      <c r="C1858" t="s">
        <v>2</v>
      </c>
      <c r="D1858" t="s">
        <v>1145</v>
      </c>
      <c r="E1858" s="13">
        <v>5</v>
      </c>
      <c r="F1858" s="13"/>
    </row>
    <row r="1859" spans="1:6" x14ac:dyDescent="0.35">
      <c r="A1859" s="187">
        <v>14214</v>
      </c>
      <c r="B1859" s="187" t="s">
        <v>2</v>
      </c>
      <c r="C1859" t="s">
        <v>2</v>
      </c>
      <c r="D1859" t="s">
        <v>1145</v>
      </c>
      <c r="E1859" s="13">
        <v>5</v>
      </c>
      <c r="F1859" s="13"/>
    </row>
    <row r="1860" spans="1:6" x14ac:dyDescent="0.35">
      <c r="A1860" s="187">
        <v>14215</v>
      </c>
      <c r="B1860" s="187" t="s">
        <v>2</v>
      </c>
      <c r="C1860" t="s">
        <v>2</v>
      </c>
      <c r="D1860" t="s">
        <v>1145</v>
      </c>
      <c r="E1860" s="13">
        <v>5</v>
      </c>
      <c r="F1860" s="13"/>
    </row>
    <row r="1861" spans="1:6" x14ac:dyDescent="0.35">
      <c r="A1861" s="187">
        <v>14216</v>
      </c>
      <c r="B1861" s="187" t="s">
        <v>2</v>
      </c>
      <c r="C1861" t="s">
        <v>2</v>
      </c>
      <c r="D1861" t="s">
        <v>1145</v>
      </c>
      <c r="E1861" s="13">
        <v>5</v>
      </c>
      <c r="F1861" s="13"/>
    </row>
    <row r="1862" spans="1:6" x14ac:dyDescent="0.35">
      <c r="A1862" s="187">
        <v>14217</v>
      </c>
      <c r="B1862" s="187" t="s">
        <v>2</v>
      </c>
      <c r="C1862" t="s">
        <v>2</v>
      </c>
      <c r="D1862" t="s">
        <v>1145</v>
      </c>
      <c r="E1862" s="13">
        <v>5</v>
      </c>
      <c r="F1862" s="13"/>
    </row>
    <row r="1863" spans="1:6" x14ac:dyDescent="0.35">
      <c r="A1863" s="187">
        <v>14218</v>
      </c>
      <c r="B1863" s="187" t="s">
        <v>2</v>
      </c>
      <c r="C1863" t="s">
        <v>2</v>
      </c>
      <c r="D1863" t="s">
        <v>1145</v>
      </c>
      <c r="E1863" s="13">
        <v>5</v>
      </c>
      <c r="F1863" s="13"/>
    </row>
    <row r="1864" spans="1:6" x14ac:dyDescent="0.35">
      <c r="A1864" s="187">
        <v>14219</v>
      </c>
      <c r="B1864" s="187" t="s">
        <v>2</v>
      </c>
      <c r="C1864" t="s">
        <v>2</v>
      </c>
      <c r="D1864" t="s">
        <v>1145</v>
      </c>
      <c r="E1864" s="13">
        <v>5</v>
      </c>
      <c r="F1864" s="13"/>
    </row>
    <row r="1865" spans="1:6" x14ac:dyDescent="0.35">
      <c r="A1865" s="187">
        <v>14220</v>
      </c>
      <c r="B1865" s="187" t="s">
        <v>2</v>
      </c>
      <c r="C1865" t="s">
        <v>2</v>
      </c>
      <c r="D1865" t="s">
        <v>1145</v>
      </c>
      <c r="E1865" s="13">
        <v>5</v>
      </c>
      <c r="F1865" s="13"/>
    </row>
    <row r="1866" spans="1:6" x14ac:dyDescent="0.35">
      <c r="A1866" s="187">
        <v>14221</v>
      </c>
      <c r="B1866" s="187" t="s">
        <v>2</v>
      </c>
      <c r="C1866" t="s">
        <v>2</v>
      </c>
      <c r="D1866" t="s">
        <v>1145</v>
      </c>
      <c r="E1866" s="13">
        <v>5</v>
      </c>
      <c r="F1866" s="13"/>
    </row>
    <row r="1867" spans="1:6" x14ac:dyDescent="0.35">
      <c r="A1867" s="187">
        <v>14222</v>
      </c>
      <c r="B1867" s="187" t="s">
        <v>2</v>
      </c>
      <c r="C1867" t="s">
        <v>2</v>
      </c>
      <c r="D1867" t="s">
        <v>1145</v>
      </c>
      <c r="E1867" s="13">
        <v>5</v>
      </c>
      <c r="F1867" s="13"/>
    </row>
    <row r="1868" spans="1:6" x14ac:dyDescent="0.35">
      <c r="A1868" s="187">
        <v>14223</v>
      </c>
      <c r="B1868" s="187" t="s">
        <v>2</v>
      </c>
      <c r="C1868" t="s">
        <v>2</v>
      </c>
      <c r="D1868" t="s">
        <v>1145</v>
      </c>
      <c r="E1868" s="13">
        <v>5</v>
      </c>
      <c r="F1868" s="13"/>
    </row>
    <row r="1869" spans="1:6" x14ac:dyDescent="0.35">
      <c r="A1869" s="187">
        <v>14224</v>
      </c>
      <c r="B1869" s="187" t="s">
        <v>2</v>
      </c>
      <c r="C1869" t="s">
        <v>2</v>
      </c>
      <c r="D1869" t="s">
        <v>1145</v>
      </c>
      <c r="E1869" s="13">
        <v>5</v>
      </c>
      <c r="F1869" s="13"/>
    </row>
    <row r="1870" spans="1:6" x14ac:dyDescent="0.35">
      <c r="A1870" s="187">
        <v>14225</v>
      </c>
      <c r="B1870" s="187" t="s">
        <v>2</v>
      </c>
      <c r="C1870" t="s">
        <v>2</v>
      </c>
      <c r="D1870" t="s">
        <v>1145</v>
      </c>
      <c r="E1870" s="13">
        <v>5</v>
      </c>
      <c r="F1870" s="13"/>
    </row>
    <row r="1871" spans="1:6" x14ac:dyDescent="0.35">
      <c r="A1871" s="187">
        <v>14226</v>
      </c>
      <c r="B1871" s="187" t="s">
        <v>2</v>
      </c>
      <c r="C1871" t="s">
        <v>2</v>
      </c>
      <c r="D1871" t="s">
        <v>1145</v>
      </c>
      <c r="E1871" s="13">
        <v>5</v>
      </c>
      <c r="F1871" s="13"/>
    </row>
    <row r="1872" spans="1:6" x14ac:dyDescent="0.35">
      <c r="A1872" s="187">
        <v>14227</v>
      </c>
      <c r="B1872" s="187" t="s">
        <v>2</v>
      </c>
      <c r="C1872" t="s">
        <v>2</v>
      </c>
      <c r="D1872" t="s">
        <v>1145</v>
      </c>
      <c r="E1872" s="13">
        <v>5</v>
      </c>
      <c r="F1872" s="13"/>
    </row>
    <row r="1873" spans="1:6" x14ac:dyDescent="0.35">
      <c r="A1873" s="187">
        <v>14228</v>
      </c>
      <c r="B1873" s="187" t="s">
        <v>2</v>
      </c>
      <c r="C1873" t="s">
        <v>2</v>
      </c>
      <c r="D1873" t="s">
        <v>1145</v>
      </c>
      <c r="E1873" s="13">
        <v>5</v>
      </c>
      <c r="F1873" s="13"/>
    </row>
    <row r="1874" spans="1:6" x14ac:dyDescent="0.35">
      <c r="A1874" s="187">
        <v>14231</v>
      </c>
      <c r="B1874" s="187" t="s">
        <v>2</v>
      </c>
      <c r="C1874" t="s">
        <v>2</v>
      </c>
      <c r="D1874" t="s">
        <v>1145</v>
      </c>
      <c r="E1874" s="13">
        <v>5</v>
      </c>
      <c r="F1874" s="13"/>
    </row>
    <row r="1875" spans="1:6" x14ac:dyDescent="0.35">
      <c r="A1875" s="187">
        <v>14233</v>
      </c>
      <c r="B1875" s="187" t="s">
        <v>2</v>
      </c>
      <c r="C1875" t="s">
        <v>2</v>
      </c>
      <c r="D1875" t="s">
        <v>1145</v>
      </c>
      <c r="E1875" s="13">
        <v>5</v>
      </c>
      <c r="F1875" s="13"/>
    </row>
    <row r="1876" spans="1:6" x14ac:dyDescent="0.35">
      <c r="A1876" s="187">
        <v>14240</v>
      </c>
      <c r="B1876" s="187" t="s">
        <v>2</v>
      </c>
      <c r="C1876" t="s">
        <v>2</v>
      </c>
      <c r="D1876" t="s">
        <v>1145</v>
      </c>
      <c r="E1876" s="13">
        <v>5</v>
      </c>
      <c r="F1876" s="13"/>
    </row>
    <row r="1877" spans="1:6" x14ac:dyDescent="0.35">
      <c r="A1877" s="187">
        <v>14241</v>
      </c>
      <c r="B1877" s="187" t="s">
        <v>2</v>
      </c>
      <c r="C1877" t="s">
        <v>2</v>
      </c>
      <c r="D1877" t="s">
        <v>1145</v>
      </c>
      <c r="E1877" s="13">
        <v>5</v>
      </c>
      <c r="F1877" s="13"/>
    </row>
    <row r="1878" spans="1:6" x14ac:dyDescent="0.35">
      <c r="A1878" s="187">
        <v>14260</v>
      </c>
      <c r="B1878" s="187" t="s">
        <v>2</v>
      </c>
      <c r="C1878" t="s">
        <v>2</v>
      </c>
      <c r="D1878" t="s">
        <v>1145</v>
      </c>
      <c r="E1878" s="13">
        <v>5</v>
      </c>
      <c r="F1878" s="13"/>
    </row>
    <row r="1879" spans="1:6" x14ac:dyDescent="0.35">
      <c r="A1879" s="187">
        <v>14261</v>
      </c>
      <c r="B1879" s="187" t="s">
        <v>2</v>
      </c>
      <c r="C1879" t="s">
        <v>2</v>
      </c>
      <c r="D1879" t="s">
        <v>1145</v>
      </c>
      <c r="E1879" s="13">
        <v>5</v>
      </c>
      <c r="F1879" s="13"/>
    </row>
    <row r="1880" spans="1:6" x14ac:dyDescent="0.35">
      <c r="A1880" s="187">
        <v>14263</v>
      </c>
      <c r="B1880" s="187" t="s">
        <v>2</v>
      </c>
      <c r="C1880" t="s">
        <v>2</v>
      </c>
      <c r="D1880" t="s">
        <v>1145</v>
      </c>
      <c r="E1880" s="13">
        <v>5</v>
      </c>
      <c r="F1880" s="13"/>
    </row>
    <row r="1881" spans="1:6" x14ac:dyDescent="0.35">
      <c r="A1881" s="187">
        <v>14264</v>
      </c>
      <c r="B1881" s="187" t="s">
        <v>2</v>
      </c>
      <c r="C1881" t="s">
        <v>2</v>
      </c>
      <c r="D1881" t="s">
        <v>1145</v>
      </c>
      <c r="E1881" s="13">
        <v>5</v>
      </c>
      <c r="F1881" s="13"/>
    </row>
    <row r="1882" spans="1:6" x14ac:dyDescent="0.35">
      <c r="A1882" s="187">
        <v>14265</v>
      </c>
      <c r="B1882" s="187" t="s">
        <v>2</v>
      </c>
      <c r="C1882" t="s">
        <v>2</v>
      </c>
      <c r="D1882" t="s">
        <v>1145</v>
      </c>
      <c r="E1882" s="13">
        <v>5</v>
      </c>
      <c r="F1882" s="13"/>
    </row>
    <row r="1883" spans="1:6" x14ac:dyDescent="0.35">
      <c r="A1883" s="187">
        <v>14267</v>
      </c>
      <c r="B1883" s="187" t="s">
        <v>2</v>
      </c>
      <c r="C1883" t="s">
        <v>2</v>
      </c>
      <c r="D1883" t="s">
        <v>1145</v>
      </c>
      <c r="E1883" s="13">
        <v>5</v>
      </c>
      <c r="F1883" s="13"/>
    </row>
    <row r="1884" spans="1:6" x14ac:dyDescent="0.35">
      <c r="A1884" s="187">
        <v>14269</v>
      </c>
      <c r="B1884" s="187" t="s">
        <v>2</v>
      </c>
      <c r="C1884" t="s">
        <v>2</v>
      </c>
      <c r="D1884" t="s">
        <v>1145</v>
      </c>
      <c r="E1884" s="13">
        <v>5</v>
      </c>
      <c r="F1884" s="13"/>
    </row>
    <row r="1885" spans="1:6" x14ac:dyDescent="0.35">
      <c r="A1885" s="187">
        <v>14270</v>
      </c>
      <c r="B1885" s="187" t="s">
        <v>2</v>
      </c>
      <c r="C1885" t="s">
        <v>2</v>
      </c>
      <c r="D1885" t="s">
        <v>1145</v>
      </c>
      <c r="E1885" s="13">
        <v>5</v>
      </c>
      <c r="F1885" s="13"/>
    </row>
    <row r="1886" spans="1:6" x14ac:dyDescent="0.35">
      <c r="A1886" s="187">
        <v>14272</v>
      </c>
      <c r="B1886" s="187" t="s">
        <v>2</v>
      </c>
      <c r="C1886" t="s">
        <v>2</v>
      </c>
      <c r="D1886" t="s">
        <v>1145</v>
      </c>
      <c r="E1886" s="13">
        <v>5</v>
      </c>
      <c r="F1886" s="13"/>
    </row>
    <row r="1887" spans="1:6" x14ac:dyDescent="0.35">
      <c r="A1887" s="187">
        <v>14273</v>
      </c>
      <c r="B1887" s="187" t="s">
        <v>2</v>
      </c>
      <c r="C1887" t="s">
        <v>2</v>
      </c>
      <c r="D1887" t="s">
        <v>1145</v>
      </c>
      <c r="E1887" s="13">
        <v>5</v>
      </c>
      <c r="F1887" s="13"/>
    </row>
    <row r="1888" spans="1:6" x14ac:dyDescent="0.35">
      <c r="A1888" s="187">
        <v>14276</v>
      </c>
      <c r="B1888" s="187" t="s">
        <v>2</v>
      </c>
      <c r="C1888" t="s">
        <v>2</v>
      </c>
      <c r="D1888" t="s">
        <v>1145</v>
      </c>
      <c r="E1888" s="13">
        <v>5</v>
      </c>
      <c r="F1888" s="13"/>
    </row>
    <row r="1889" spans="1:6" x14ac:dyDescent="0.35">
      <c r="A1889" s="187">
        <v>14280</v>
      </c>
      <c r="B1889" s="187" t="s">
        <v>2</v>
      </c>
      <c r="C1889" t="s">
        <v>2</v>
      </c>
      <c r="D1889" t="s">
        <v>1145</v>
      </c>
      <c r="E1889" s="13">
        <v>5</v>
      </c>
      <c r="F1889" s="13"/>
    </row>
    <row r="1890" spans="1:6" x14ac:dyDescent="0.35">
      <c r="A1890" s="187">
        <v>14301</v>
      </c>
      <c r="B1890" s="187" t="s">
        <v>618</v>
      </c>
      <c r="C1890" t="s">
        <v>2</v>
      </c>
      <c r="D1890" t="s">
        <v>1147</v>
      </c>
      <c r="E1890" s="13">
        <v>5</v>
      </c>
      <c r="F1890" s="13"/>
    </row>
    <row r="1891" spans="1:6" x14ac:dyDescent="0.35">
      <c r="A1891" s="187">
        <v>14302</v>
      </c>
      <c r="B1891" s="187" t="s">
        <v>618</v>
      </c>
      <c r="C1891" t="s">
        <v>2</v>
      </c>
      <c r="D1891" t="s">
        <v>1147</v>
      </c>
      <c r="E1891" s="13">
        <v>5</v>
      </c>
      <c r="F1891" s="13"/>
    </row>
    <row r="1892" spans="1:6" x14ac:dyDescent="0.35">
      <c r="A1892" s="187">
        <v>14303</v>
      </c>
      <c r="B1892" s="187" t="s">
        <v>618</v>
      </c>
      <c r="C1892" t="s">
        <v>2</v>
      </c>
      <c r="D1892" t="s">
        <v>1147</v>
      </c>
      <c r="E1892" s="13">
        <v>5</v>
      </c>
      <c r="F1892" s="13"/>
    </row>
    <row r="1893" spans="1:6" x14ac:dyDescent="0.35">
      <c r="A1893" s="187">
        <v>14304</v>
      </c>
      <c r="B1893" s="187" t="s">
        <v>618</v>
      </c>
      <c r="C1893" t="s">
        <v>2</v>
      </c>
      <c r="D1893" t="s">
        <v>1147</v>
      </c>
      <c r="E1893" s="13">
        <v>5</v>
      </c>
      <c r="F1893" s="13"/>
    </row>
    <row r="1894" spans="1:6" x14ac:dyDescent="0.35">
      <c r="A1894" s="187">
        <v>14305</v>
      </c>
      <c r="B1894" s="187" t="s">
        <v>618</v>
      </c>
      <c r="C1894" t="s">
        <v>2</v>
      </c>
      <c r="D1894" t="s">
        <v>1147</v>
      </c>
      <c r="E1894" s="13">
        <v>5</v>
      </c>
      <c r="F1894" s="13"/>
    </row>
    <row r="1895" spans="1:6" x14ac:dyDescent="0.35">
      <c r="A1895" s="187">
        <v>14410</v>
      </c>
      <c r="B1895" s="187" t="s">
        <v>566</v>
      </c>
      <c r="C1895" t="s">
        <v>2</v>
      </c>
      <c r="D1895" t="s">
        <v>1026</v>
      </c>
      <c r="E1895" s="13">
        <v>5</v>
      </c>
      <c r="F1895" s="13"/>
    </row>
    <row r="1896" spans="1:6" x14ac:dyDescent="0.35">
      <c r="A1896" s="187">
        <v>14411</v>
      </c>
      <c r="B1896" s="187" t="s">
        <v>720</v>
      </c>
      <c r="C1896" t="s">
        <v>2</v>
      </c>
      <c r="D1896" t="s">
        <v>1148</v>
      </c>
      <c r="E1896" s="13">
        <v>5</v>
      </c>
      <c r="F1896" s="13"/>
    </row>
    <row r="1897" spans="1:6" x14ac:dyDescent="0.35">
      <c r="A1897" s="187">
        <v>14413</v>
      </c>
      <c r="B1897" s="187" t="s">
        <v>1801</v>
      </c>
      <c r="C1897" t="s">
        <v>5</v>
      </c>
      <c r="D1897" t="s">
        <v>1170</v>
      </c>
      <c r="E1897" s="13">
        <v>5</v>
      </c>
      <c r="F1897" s="13"/>
    </row>
    <row r="1898" spans="1:6" x14ac:dyDescent="0.35">
      <c r="A1898" s="187">
        <v>14414</v>
      </c>
      <c r="B1898" s="187" t="s">
        <v>516</v>
      </c>
      <c r="C1898" t="s">
        <v>2</v>
      </c>
      <c r="D1898" t="s">
        <v>302</v>
      </c>
      <c r="E1898" s="13">
        <v>5</v>
      </c>
      <c r="F1898" s="13"/>
    </row>
    <row r="1899" spans="1:6" x14ac:dyDescent="0.35">
      <c r="A1899" s="187">
        <v>14415</v>
      </c>
      <c r="B1899" s="187" t="s">
        <v>1802</v>
      </c>
      <c r="C1899" t="s">
        <v>5</v>
      </c>
      <c r="D1899" t="s">
        <v>1173</v>
      </c>
      <c r="E1899" s="13">
        <v>5</v>
      </c>
      <c r="F1899" s="13"/>
    </row>
    <row r="1900" spans="1:6" x14ac:dyDescent="0.35">
      <c r="A1900" s="187">
        <v>14416</v>
      </c>
      <c r="B1900" s="187" t="s">
        <v>427</v>
      </c>
      <c r="C1900" t="s">
        <v>2</v>
      </c>
      <c r="D1900" t="s">
        <v>1146</v>
      </c>
      <c r="E1900" s="13">
        <v>5</v>
      </c>
      <c r="F1900" s="13"/>
    </row>
    <row r="1901" spans="1:6" x14ac:dyDescent="0.35">
      <c r="A1901" s="187">
        <v>14418</v>
      </c>
      <c r="B1901" s="187" t="s">
        <v>1803</v>
      </c>
      <c r="C1901" t="s">
        <v>5</v>
      </c>
      <c r="D1901" t="s">
        <v>1173</v>
      </c>
      <c r="E1901" s="13">
        <v>5</v>
      </c>
      <c r="F1901" s="13"/>
    </row>
    <row r="1902" spans="1:6" x14ac:dyDescent="0.35">
      <c r="A1902" s="187">
        <v>14420</v>
      </c>
      <c r="B1902" s="187" t="s">
        <v>567</v>
      </c>
      <c r="C1902" t="s">
        <v>2</v>
      </c>
      <c r="D1902" t="s">
        <v>1026</v>
      </c>
      <c r="E1902" s="13">
        <v>5</v>
      </c>
      <c r="F1902" s="13"/>
    </row>
    <row r="1903" spans="1:6" x14ac:dyDescent="0.35">
      <c r="A1903" s="187">
        <v>14422</v>
      </c>
      <c r="B1903" s="187" t="s">
        <v>428</v>
      </c>
      <c r="C1903" t="s">
        <v>2</v>
      </c>
      <c r="D1903" t="s">
        <v>1146</v>
      </c>
      <c r="E1903" s="13">
        <v>5</v>
      </c>
      <c r="F1903" s="13"/>
    </row>
    <row r="1904" spans="1:6" x14ac:dyDescent="0.35">
      <c r="A1904" s="187">
        <v>14423</v>
      </c>
      <c r="B1904" s="187" t="s">
        <v>517</v>
      </c>
      <c r="C1904" t="s">
        <v>2</v>
      </c>
      <c r="D1904" t="s">
        <v>302</v>
      </c>
      <c r="E1904" s="13">
        <v>5</v>
      </c>
      <c r="F1904" s="13"/>
    </row>
    <row r="1905" spans="1:6" x14ac:dyDescent="0.35">
      <c r="A1905" s="187">
        <v>14424</v>
      </c>
      <c r="B1905" s="187" t="s">
        <v>696</v>
      </c>
      <c r="C1905" t="s">
        <v>5</v>
      </c>
      <c r="D1905" t="s">
        <v>1029</v>
      </c>
      <c r="E1905" s="13">
        <v>5</v>
      </c>
      <c r="F1905" s="13"/>
    </row>
    <row r="1906" spans="1:6" x14ac:dyDescent="0.35">
      <c r="A1906" s="187">
        <v>14425</v>
      </c>
      <c r="B1906" s="187" t="s">
        <v>697</v>
      </c>
      <c r="C1906" t="s">
        <v>5</v>
      </c>
      <c r="D1906" t="s">
        <v>1029</v>
      </c>
      <c r="E1906" s="13">
        <v>5</v>
      </c>
      <c r="F1906" s="13"/>
    </row>
    <row r="1907" spans="1:6" x14ac:dyDescent="0.35">
      <c r="A1907" s="187">
        <v>14427</v>
      </c>
      <c r="B1907" s="187" t="s">
        <v>960</v>
      </c>
      <c r="C1907" t="s">
        <v>2</v>
      </c>
      <c r="D1907" t="s">
        <v>966</v>
      </c>
      <c r="E1907" s="13">
        <v>6</v>
      </c>
      <c r="F1907" s="13"/>
    </row>
    <row r="1908" spans="1:6" x14ac:dyDescent="0.35">
      <c r="A1908" s="187">
        <v>14428</v>
      </c>
      <c r="B1908" s="187" t="s">
        <v>568</v>
      </c>
      <c r="C1908" t="s">
        <v>2</v>
      </c>
      <c r="D1908" t="s">
        <v>1026</v>
      </c>
      <c r="E1908" s="13">
        <v>5</v>
      </c>
      <c r="F1908" s="13"/>
    </row>
    <row r="1909" spans="1:6" x14ac:dyDescent="0.35">
      <c r="A1909" s="187">
        <v>14429</v>
      </c>
      <c r="B1909" s="187" t="s">
        <v>721</v>
      </c>
      <c r="C1909" t="s">
        <v>2</v>
      </c>
      <c r="D1909" t="s">
        <v>1148</v>
      </c>
      <c r="E1909" s="13">
        <v>5</v>
      </c>
      <c r="F1909" s="13"/>
    </row>
    <row r="1910" spans="1:6" x14ac:dyDescent="0.35">
      <c r="A1910" s="187">
        <v>14430</v>
      </c>
      <c r="B1910" s="187" t="s">
        <v>569</v>
      </c>
      <c r="C1910" t="s">
        <v>2</v>
      </c>
      <c r="D1910" t="s">
        <v>1026</v>
      </c>
      <c r="E1910" s="13">
        <v>5</v>
      </c>
      <c r="F1910" s="13"/>
    </row>
    <row r="1911" spans="1:6" x14ac:dyDescent="0.35">
      <c r="A1911" s="187">
        <v>14432</v>
      </c>
      <c r="B1911" s="187" t="s">
        <v>698</v>
      </c>
      <c r="C1911" t="s">
        <v>5</v>
      </c>
      <c r="D1911" t="s">
        <v>1029</v>
      </c>
      <c r="E1911" s="13">
        <v>5</v>
      </c>
      <c r="F1911" s="13"/>
    </row>
    <row r="1912" spans="1:6" x14ac:dyDescent="0.35">
      <c r="A1912" s="187">
        <v>14433</v>
      </c>
      <c r="B1912" s="187" t="s">
        <v>1804</v>
      </c>
      <c r="C1912" t="s">
        <v>5</v>
      </c>
      <c r="D1912" t="s">
        <v>1170</v>
      </c>
      <c r="E1912" s="13">
        <v>5</v>
      </c>
      <c r="F1912" s="13"/>
    </row>
    <row r="1913" spans="1:6" x14ac:dyDescent="0.35">
      <c r="A1913" s="187">
        <v>14435</v>
      </c>
      <c r="B1913" s="187" t="s">
        <v>518</v>
      </c>
      <c r="C1913" t="s">
        <v>2</v>
      </c>
      <c r="D1913" t="s">
        <v>302</v>
      </c>
      <c r="E1913" s="13">
        <v>5</v>
      </c>
      <c r="F1913" s="13"/>
    </row>
    <row r="1914" spans="1:6" x14ac:dyDescent="0.35">
      <c r="A1914" s="187">
        <v>14437</v>
      </c>
      <c r="B1914" s="187" t="s">
        <v>519</v>
      </c>
      <c r="C1914" t="s">
        <v>2</v>
      </c>
      <c r="D1914" t="s">
        <v>302</v>
      </c>
      <c r="E1914" s="13">
        <v>5</v>
      </c>
      <c r="F1914" s="13"/>
    </row>
    <row r="1915" spans="1:6" x14ac:dyDescent="0.35">
      <c r="A1915" s="187">
        <v>14441</v>
      </c>
      <c r="B1915" s="187" t="s">
        <v>1805</v>
      </c>
      <c r="C1915" t="s">
        <v>5</v>
      </c>
      <c r="D1915" t="s">
        <v>1173</v>
      </c>
      <c r="E1915" s="13">
        <v>5</v>
      </c>
      <c r="F1915" s="13"/>
    </row>
    <row r="1916" spans="1:6" x14ac:dyDescent="0.35">
      <c r="A1916" s="187">
        <v>14443</v>
      </c>
      <c r="B1916" s="187" t="s">
        <v>699</v>
      </c>
      <c r="C1916" t="s">
        <v>5</v>
      </c>
      <c r="D1916" t="s">
        <v>1029</v>
      </c>
      <c r="E1916" s="13">
        <v>5</v>
      </c>
      <c r="F1916" s="13"/>
    </row>
    <row r="1917" spans="1:6" x14ac:dyDescent="0.35">
      <c r="A1917" s="187">
        <v>14445</v>
      </c>
      <c r="B1917" s="187" t="s">
        <v>570</v>
      </c>
      <c r="C1917" t="s">
        <v>2</v>
      </c>
      <c r="D1917" t="s">
        <v>1026</v>
      </c>
      <c r="E1917" s="13">
        <v>5</v>
      </c>
      <c r="F1917" s="13"/>
    </row>
    <row r="1918" spans="1:6" x14ac:dyDescent="0.35">
      <c r="A1918" s="187">
        <v>14449</v>
      </c>
      <c r="B1918" s="187" t="s">
        <v>1806</v>
      </c>
      <c r="C1918" t="s">
        <v>5</v>
      </c>
      <c r="D1918" t="s">
        <v>1170</v>
      </c>
      <c r="E1918" s="13">
        <v>5</v>
      </c>
      <c r="F1918" s="13"/>
    </row>
    <row r="1919" spans="1:6" x14ac:dyDescent="0.35">
      <c r="A1919" s="187">
        <v>14450</v>
      </c>
      <c r="B1919" s="187" t="s">
        <v>571</v>
      </c>
      <c r="C1919" t="s">
        <v>2</v>
      </c>
      <c r="D1919" t="s">
        <v>1026</v>
      </c>
      <c r="E1919" s="13">
        <v>5</v>
      </c>
      <c r="F1919" s="13"/>
    </row>
    <row r="1920" spans="1:6" x14ac:dyDescent="0.35">
      <c r="A1920" s="187">
        <v>14452</v>
      </c>
      <c r="B1920" s="187" t="s">
        <v>722</v>
      </c>
      <c r="C1920" t="s">
        <v>2</v>
      </c>
      <c r="D1920" t="s">
        <v>1148</v>
      </c>
      <c r="E1920" s="13">
        <v>5</v>
      </c>
      <c r="F1920" s="13"/>
    </row>
    <row r="1921" spans="1:6" x14ac:dyDescent="0.35">
      <c r="A1921" s="187">
        <v>14453</v>
      </c>
      <c r="B1921" s="187" t="s">
        <v>700</v>
      </c>
      <c r="C1921" t="s">
        <v>5</v>
      </c>
      <c r="D1921" t="s">
        <v>1029</v>
      </c>
      <c r="E1921" s="13">
        <v>5</v>
      </c>
      <c r="F1921" s="13"/>
    </row>
    <row r="1922" spans="1:6" x14ac:dyDescent="0.35">
      <c r="A1922" s="187">
        <v>14454</v>
      </c>
      <c r="B1922" s="187" t="s">
        <v>520</v>
      </c>
      <c r="C1922" t="s">
        <v>2</v>
      </c>
      <c r="D1922" t="s">
        <v>302</v>
      </c>
      <c r="E1922" s="13">
        <v>5</v>
      </c>
      <c r="F1922" s="13"/>
    </row>
    <row r="1923" spans="1:6" x14ac:dyDescent="0.35">
      <c r="A1923" s="187">
        <v>14456</v>
      </c>
      <c r="B1923" s="187" t="s">
        <v>701</v>
      </c>
      <c r="C1923" t="s">
        <v>5</v>
      </c>
      <c r="D1923" t="s">
        <v>1029</v>
      </c>
      <c r="E1923" s="13">
        <v>5</v>
      </c>
      <c r="F1923" s="13"/>
    </row>
    <row r="1924" spans="1:6" x14ac:dyDescent="0.35">
      <c r="A1924" s="187">
        <v>14461</v>
      </c>
      <c r="B1924" s="187" t="s">
        <v>702</v>
      </c>
      <c r="C1924" t="s">
        <v>5</v>
      </c>
      <c r="D1924" t="s">
        <v>1029</v>
      </c>
      <c r="E1924" s="13">
        <v>5</v>
      </c>
      <c r="F1924" s="13"/>
    </row>
    <row r="1925" spans="1:6" x14ac:dyDescent="0.35">
      <c r="A1925" s="187">
        <v>14462</v>
      </c>
      <c r="B1925" s="187" t="s">
        <v>521</v>
      </c>
      <c r="C1925" t="s">
        <v>2</v>
      </c>
      <c r="D1925" t="s">
        <v>302</v>
      </c>
      <c r="E1925" s="13">
        <v>5</v>
      </c>
      <c r="F1925" s="13"/>
    </row>
    <row r="1926" spans="1:6" x14ac:dyDescent="0.35">
      <c r="A1926" s="187">
        <v>14463</v>
      </c>
      <c r="B1926" s="187" t="s">
        <v>703</v>
      </c>
      <c r="C1926" t="s">
        <v>5</v>
      </c>
      <c r="D1926" t="s">
        <v>1029</v>
      </c>
      <c r="E1926" s="13">
        <v>5</v>
      </c>
      <c r="F1926" s="13"/>
    </row>
    <row r="1927" spans="1:6" x14ac:dyDescent="0.35">
      <c r="A1927" s="187">
        <v>14464</v>
      </c>
      <c r="B1927" s="187" t="s">
        <v>572</v>
      </c>
      <c r="C1927" t="s">
        <v>2</v>
      </c>
      <c r="D1927" t="s">
        <v>1026</v>
      </c>
      <c r="E1927" s="13">
        <v>5</v>
      </c>
      <c r="F1927" s="13"/>
    </row>
    <row r="1928" spans="1:6" x14ac:dyDescent="0.35">
      <c r="A1928" s="187">
        <v>14466</v>
      </c>
      <c r="B1928" s="187" t="s">
        <v>704</v>
      </c>
      <c r="C1928" t="s">
        <v>5</v>
      </c>
      <c r="D1928" t="s">
        <v>1029</v>
      </c>
      <c r="E1928" s="13">
        <v>5</v>
      </c>
      <c r="F1928" s="13"/>
    </row>
    <row r="1929" spans="1:6" x14ac:dyDescent="0.35">
      <c r="A1929" s="187">
        <v>14467</v>
      </c>
      <c r="B1929" s="187" t="s">
        <v>573</v>
      </c>
      <c r="C1929" t="s">
        <v>2</v>
      </c>
      <c r="D1929" t="s">
        <v>1026</v>
      </c>
      <c r="E1929" s="13">
        <v>5</v>
      </c>
      <c r="F1929" s="13"/>
    </row>
    <row r="1930" spans="1:6" x14ac:dyDescent="0.35">
      <c r="A1930" s="187">
        <v>14468</v>
      </c>
      <c r="B1930" s="187" t="s">
        <v>574</v>
      </c>
      <c r="C1930" t="s">
        <v>2</v>
      </c>
      <c r="D1930" t="s">
        <v>1026</v>
      </c>
      <c r="E1930" s="13">
        <v>5</v>
      </c>
      <c r="F1930" s="13"/>
    </row>
    <row r="1931" spans="1:6" x14ac:dyDescent="0.35">
      <c r="A1931" s="187">
        <v>14469</v>
      </c>
      <c r="B1931" s="187" t="s">
        <v>705</v>
      </c>
      <c r="C1931" t="s">
        <v>5</v>
      </c>
      <c r="D1931" t="s">
        <v>1029</v>
      </c>
      <c r="E1931" s="13">
        <v>5</v>
      </c>
      <c r="F1931" s="13"/>
    </row>
    <row r="1932" spans="1:6" x14ac:dyDescent="0.35">
      <c r="A1932" s="187">
        <v>14470</v>
      </c>
      <c r="B1932" s="187" t="s">
        <v>723</v>
      </c>
      <c r="C1932" t="s">
        <v>2</v>
      </c>
      <c r="D1932" t="s">
        <v>1148</v>
      </c>
      <c r="E1932" s="13">
        <v>5</v>
      </c>
      <c r="F1932" s="13"/>
    </row>
    <row r="1933" spans="1:6" x14ac:dyDescent="0.35">
      <c r="A1933" s="187">
        <v>14471</v>
      </c>
      <c r="B1933" s="187" t="s">
        <v>706</v>
      </c>
      <c r="C1933" t="s">
        <v>5</v>
      </c>
      <c r="D1933" t="s">
        <v>1029</v>
      </c>
      <c r="E1933" s="13">
        <v>5</v>
      </c>
      <c r="F1933" s="13"/>
    </row>
    <row r="1934" spans="1:6" x14ac:dyDescent="0.35">
      <c r="A1934" s="187">
        <v>14472</v>
      </c>
      <c r="B1934" s="187" t="s">
        <v>575</v>
      </c>
      <c r="C1934" t="s">
        <v>2</v>
      </c>
      <c r="D1934" t="s">
        <v>1026</v>
      </c>
      <c r="E1934" s="13">
        <v>5</v>
      </c>
      <c r="F1934" s="13"/>
    </row>
    <row r="1935" spans="1:6" x14ac:dyDescent="0.35">
      <c r="A1935" s="187">
        <v>14475</v>
      </c>
      <c r="B1935" s="187" t="s">
        <v>707</v>
      </c>
      <c r="C1935" t="s">
        <v>5</v>
      </c>
      <c r="D1935" t="s">
        <v>1029</v>
      </c>
      <c r="E1935" s="13">
        <v>5</v>
      </c>
      <c r="F1935" s="13"/>
    </row>
    <row r="1936" spans="1:6" x14ac:dyDescent="0.35">
      <c r="A1936" s="187">
        <v>14476</v>
      </c>
      <c r="B1936" s="187" t="s">
        <v>724</v>
      </c>
      <c r="C1936" t="s">
        <v>2</v>
      </c>
      <c r="D1936" t="s">
        <v>1148</v>
      </c>
      <c r="E1936" s="13">
        <v>5</v>
      </c>
      <c r="F1936" s="13"/>
    </row>
    <row r="1937" spans="1:6" x14ac:dyDescent="0.35">
      <c r="A1937" s="187">
        <v>14477</v>
      </c>
      <c r="B1937" s="187" t="s">
        <v>725</v>
      </c>
      <c r="C1937" t="s">
        <v>2</v>
      </c>
      <c r="D1937" t="s">
        <v>1148</v>
      </c>
      <c r="E1937" s="13">
        <v>5</v>
      </c>
      <c r="F1937" s="13"/>
    </row>
    <row r="1938" spans="1:6" x14ac:dyDescent="0.35">
      <c r="A1938" s="187">
        <v>14478</v>
      </c>
      <c r="B1938" s="187" t="s">
        <v>1807</v>
      </c>
      <c r="C1938" t="s">
        <v>5</v>
      </c>
      <c r="D1938" t="s">
        <v>1173</v>
      </c>
      <c r="E1938" s="13">
        <v>5</v>
      </c>
      <c r="F1938" s="13"/>
    </row>
    <row r="1939" spans="1:6" x14ac:dyDescent="0.35">
      <c r="A1939" s="187">
        <v>14479</v>
      </c>
      <c r="B1939" s="187" t="s">
        <v>726</v>
      </c>
      <c r="C1939" t="s">
        <v>2</v>
      </c>
      <c r="D1939" t="s">
        <v>1148</v>
      </c>
      <c r="E1939" s="13">
        <v>5</v>
      </c>
      <c r="F1939" s="13"/>
    </row>
    <row r="1940" spans="1:6" x14ac:dyDescent="0.35">
      <c r="A1940" s="187">
        <v>14480</v>
      </c>
      <c r="B1940" s="187" t="s">
        <v>522</v>
      </c>
      <c r="C1940" t="s">
        <v>2</v>
      </c>
      <c r="D1940" t="s">
        <v>302</v>
      </c>
      <c r="E1940" s="13">
        <v>5</v>
      </c>
      <c r="F1940" s="13"/>
    </row>
    <row r="1941" spans="1:6" x14ac:dyDescent="0.35">
      <c r="A1941" s="187">
        <v>14481</v>
      </c>
      <c r="B1941" s="187" t="s">
        <v>523</v>
      </c>
      <c r="C1941" t="s">
        <v>2</v>
      </c>
      <c r="D1941" t="s">
        <v>302</v>
      </c>
      <c r="E1941" s="13">
        <v>5</v>
      </c>
      <c r="F1941" s="13"/>
    </row>
    <row r="1942" spans="1:6" x14ac:dyDescent="0.35">
      <c r="A1942" s="187">
        <v>14482</v>
      </c>
      <c r="B1942" s="187" t="s">
        <v>429</v>
      </c>
      <c r="C1942" t="s">
        <v>2</v>
      </c>
      <c r="D1942" t="s">
        <v>1146</v>
      </c>
      <c r="E1942" s="13">
        <v>5</v>
      </c>
      <c r="F1942" s="13"/>
    </row>
    <row r="1943" spans="1:6" x14ac:dyDescent="0.35">
      <c r="A1943" s="187">
        <v>14485</v>
      </c>
      <c r="B1943" s="187" t="s">
        <v>524</v>
      </c>
      <c r="C1943" t="s">
        <v>2</v>
      </c>
      <c r="D1943" t="s">
        <v>302</v>
      </c>
      <c r="E1943" s="13">
        <v>5</v>
      </c>
      <c r="F1943" s="13"/>
    </row>
    <row r="1944" spans="1:6" x14ac:dyDescent="0.35">
      <c r="A1944" s="187">
        <v>14486</v>
      </c>
      <c r="B1944" s="187" t="s">
        <v>525</v>
      </c>
      <c r="C1944" t="s">
        <v>2</v>
      </c>
      <c r="D1944" t="s">
        <v>302</v>
      </c>
      <c r="E1944" s="13">
        <v>5</v>
      </c>
      <c r="F1944" s="13"/>
    </row>
    <row r="1945" spans="1:6" x14ac:dyDescent="0.35">
      <c r="A1945" s="187">
        <v>14487</v>
      </c>
      <c r="B1945" s="187" t="s">
        <v>526</v>
      </c>
      <c r="C1945" t="s">
        <v>2</v>
      </c>
      <c r="D1945" t="s">
        <v>302</v>
      </c>
      <c r="E1945" s="13">
        <v>5</v>
      </c>
      <c r="F1945" s="13"/>
    </row>
    <row r="1946" spans="1:6" x14ac:dyDescent="0.35">
      <c r="A1946" s="187">
        <v>14488</v>
      </c>
      <c r="B1946" s="187" t="s">
        <v>527</v>
      </c>
      <c r="C1946" t="s">
        <v>2</v>
      </c>
      <c r="D1946" t="s">
        <v>302</v>
      </c>
      <c r="E1946" s="13">
        <v>5</v>
      </c>
      <c r="F1946" s="13"/>
    </row>
    <row r="1947" spans="1:6" x14ac:dyDescent="0.35">
      <c r="A1947" s="187">
        <v>14489</v>
      </c>
      <c r="B1947" s="187" t="s">
        <v>1808</v>
      </c>
      <c r="C1947" t="s">
        <v>5</v>
      </c>
      <c r="D1947" t="s">
        <v>1170</v>
      </c>
      <c r="E1947" s="13">
        <v>5</v>
      </c>
      <c r="F1947" s="13"/>
    </row>
    <row r="1948" spans="1:6" x14ac:dyDescent="0.35">
      <c r="A1948" s="187">
        <v>14502</v>
      </c>
      <c r="B1948" s="187" t="s">
        <v>1809</v>
      </c>
      <c r="C1948" t="s">
        <v>5</v>
      </c>
      <c r="D1948" t="s">
        <v>1170</v>
      </c>
      <c r="E1948" s="13">
        <v>5</v>
      </c>
      <c r="F1948" s="13"/>
    </row>
    <row r="1949" spans="1:6" x14ac:dyDescent="0.35">
      <c r="A1949" s="187">
        <v>14504</v>
      </c>
      <c r="B1949" s="187" t="s">
        <v>708</v>
      </c>
      <c r="C1949" t="s">
        <v>5</v>
      </c>
      <c r="D1949" t="s">
        <v>1029</v>
      </c>
      <c r="E1949" s="13">
        <v>5</v>
      </c>
      <c r="F1949" s="13"/>
    </row>
    <row r="1950" spans="1:6" x14ac:dyDescent="0.35">
      <c r="A1950" s="187">
        <v>14505</v>
      </c>
      <c r="B1950" s="187" t="s">
        <v>1810</v>
      </c>
      <c r="C1950" t="s">
        <v>5</v>
      </c>
      <c r="D1950" t="s">
        <v>1170</v>
      </c>
      <c r="E1950" s="13">
        <v>5</v>
      </c>
      <c r="F1950" s="13"/>
    </row>
    <row r="1951" spans="1:6" x14ac:dyDescent="0.35">
      <c r="A1951" s="187">
        <v>14506</v>
      </c>
      <c r="B1951" s="187" t="s">
        <v>576</v>
      </c>
      <c r="C1951" t="s">
        <v>2</v>
      </c>
      <c r="D1951" t="s">
        <v>1026</v>
      </c>
      <c r="E1951" s="13">
        <v>5</v>
      </c>
      <c r="F1951" s="13"/>
    </row>
    <row r="1952" spans="1:6" x14ac:dyDescent="0.35">
      <c r="A1952" s="187">
        <v>14507</v>
      </c>
      <c r="B1952" s="187" t="s">
        <v>1811</v>
      </c>
      <c r="C1952" t="s">
        <v>5</v>
      </c>
      <c r="D1952" t="s">
        <v>1173</v>
      </c>
      <c r="E1952" s="13">
        <v>5</v>
      </c>
      <c r="F1952" s="13"/>
    </row>
    <row r="1953" spans="1:6" x14ac:dyDescent="0.35">
      <c r="A1953" s="187">
        <v>14508</v>
      </c>
      <c r="B1953" s="187" t="s">
        <v>727</v>
      </c>
      <c r="C1953" t="s">
        <v>2</v>
      </c>
      <c r="D1953" t="s">
        <v>1026</v>
      </c>
      <c r="E1953" s="13">
        <v>5</v>
      </c>
      <c r="F1953" s="13"/>
    </row>
    <row r="1954" spans="1:6" x14ac:dyDescent="0.35">
      <c r="A1954" s="187">
        <v>14510</v>
      </c>
      <c r="B1954" s="187" t="s">
        <v>528</v>
      </c>
      <c r="C1954" t="s">
        <v>2</v>
      </c>
      <c r="D1954" t="s">
        <v>302</v>
      </c>
      <c r="E1954" s="13">
        <v>5</v>
      </c>
      <c r="F1954" s="13"/>
    </row>
    <row r="1955" spans="1:6" x14ac:dyDescent="0.35">
      <c r="A1955" s="187">
        <v>14511</v>
      </c>
      <c r="B1955" s="187" t="s">
        <v>577</v>
      </c>
      <c r="C1955" t="s">
        <v>2</v>
      </c>
      <c r="D1955" t="s">
        <v>1026</v>
      </c>
      <c r="E1955" s="13">
        <v>5</v>
      </c>
      <c r="F1955" s="13"/>
    </row>
    <row r="1956" spans="1:6" x14ac:dyDescent="0.35">
      <c r="A1956" s="187">
        <v>14512</v>
      </c>
      <c r="B1956" s="187" t="s">
        <v>709</v>
      </c>
      <c r="C1956" t="s">
        <v>5</v>
      </c>
      <c r="D1956" t="s">
        <v>1029</v>
      </c>
      <c r="E1956" s="13">
        <v>5</v>
      </c>
      <c r="F1956" s="13"/>
    </row>
    <row r="1957" spans="1:6" x14ac:dyDescent="0.35">
      <c r="A1957" s="187">
        <v>14513</v>
      </c>
      <c r="B1957" s="187" t="s">
        <v>1812</v>
      </c>
      <c r="C1957" t="s">
        <v>5</v>
      </c>
      <c r="D1957" t="s">
        <v>1170</v>
      </c>
      <c r="E1957" s="13">
        <v>5</v>
      </c>
      <c r="F1957" s="13"/>
    </row>
    <row r="1958" spans="1:6" x14ac:dyDescent="0.35">
      <c r="A1958" s="187">
        <v>14514</v>
      </c>
      <c r="B1958" s="187" t="s">
        <v>578</v>
      </c>
      <c r="C1958" t="s">
        <v>2</v>
      </c>
      <c r="D1958" t="s">
        <v>1026</v>
      </c>
      <c r="E1958" s="13">
        <v>5</v>
      </c>
      <c r="F1958" s="13"/>
    </row>
    <row r="1959" spans="1:6" x14ac:dyDescent="0.35">
      <c r="A1959" s="187">
        <v>14515</v>
      </c>
      <c r="B1959" s="187" t="s">
        <v>579</v>
      </c>
      <c r="C1959" t="s">
        <v>2</v>
      </c>
      <c r="D1959" t="s">
        <v>1026</v>
      </c>
      <c r="E1959" s="13">
        <v>5</v>
      </c>
      <c r="F1959" s="13"/>
    </row>
    <row r="1960" spans="1:6" x14ac:dyDescent="0.35">
      <c r="A1960" s="187">
        <v>14516</v>
      </c>
      <c r="B1960" s="187" t="s">
        <v>1813</v>
      </c>
      <c r="C1960" t="s">
        <v>5</v>
      </c>
      <c r="D1960" t="s">
        <v>1170</v>
      </c>
      <c r="E1960" s="13">
        <v>5</v>
      </c>
      <c r="F1960" s="13"/>
    </row>
    <row r="1961" spans="1:6" x14ac:dyDescent="0.35">
      <c r="A1961" s="187">
        <v>14517</v>
      </c>
      <c r="B1961" s="187" t="s">
        <v>529</v>
      </c>
      <c r="C1961" t="s">
        <v>2</v>
      </c>
      <c r="D1961" t="s">
        <v>302</v>
      </c>
      <c r="E1961" s="13">
        <v>5</v>
      </c>
      <c r="F1961" s="13"/>
    </row>
    <row r="1962" spans="1:6" x14ac:dyDescent="0.35">
      <c r="A1962" s="187">
        <v>14518</v>
      </c>
      <c r="B1962" s="187" t="s">
        <v>710</v>
      </c>
      <c r="C1962" t="s">
        <v>5</v>
      </c>
      <c r="D1962" t="s">
        <v>1029</v>
      </c>
      <c r="E1962" s="13">
        <v>5</v>
      </c>
      <c r="F1962" s="13"/>
    </row>
    <row r="1963" spans="1:6" x14ac:dyDescent="0.35">
      <c r="A1963" s="187">
        <v>14519</v>
      </c>
      <c r="B1963" s="187" t="s">
        <v>1029</v>
      </c>
      <c r="C1963" t="s">
        <v>5</v>
      </c>
      <c r="D1963" t="s">
        <v>1170</v>
      </c>
      <c r="E1963" s="13">
        <v>5</v>
      </c>
      <c r="F1963" s="13"/>
    </row>
    <row r="1964" spans="1:6" x14ac:dyDescent="0.35">
      <c r="A1964" s="187">
        <v>14520</v>
      </c>
      <c r="B1964" s="187" t="s">
        <v>1814</v>
      </c>
      <c r="C1964" t="s">
        <v>5</v>
      </c>
      <c r="D1964" t="s">
        <v>1170</v>
      </c>
      <c r="E1964" s="13">
        <v>5</v>
      </c>
      <c r="F1964" s="13"/>
    </row>
    <row r="1965" spans="1:6" x14ac:dyDescent="0.35">
      <c r="A1965" s="187">
        <v>14521</v>
      </c>
      <c r="B1965" s="187" t="s">
        <v>1815</v>
      </c>
      <c r="C1965" t="s">
        <v>5</v>
      </c>
      <c r="D1965" t="s">
        <v>1169</v>
      </c>
      <c r="E1965" s="13">
        <v>5</v>
      </c>
      <c r="F1965" s="13"/>
    </row>
    <row r="1966" spans="1:6" x14ac:dyDescent="0.35">
      <c r="A1966" s="187">
        <v>14522</v>
      </c>
      <c r="B1966" s="187" t="s">
        <v>1816</v>
      </c>
      <c r="C1966" t="s">
        <v>5</v>
      </c>
      <c r="D1966" t="s">
        <v>1170</v>
      </c>
      <c r="E1966" s="13">
        <v>5</v>
      </c>
      <c r="F1966" s="13"/>
    </row>
    <row r="1967" spans="1:6" x14ac:dyDescent="0.35">
      <c r="A1967" s="187">
        <v>14525</v>
      </c>
      <c r="B1967" s="187" t="s">
        <v>430</v>
      </c>
      <c r="C1967" t="s">
        <v>2</v>
      </c>
      <c r="D1967" t="s">
        <v>1146</v>
      </c>
      <c r="E1967" s="13">
        <v>5</v>
      </c>
      <c r="F1967" s="13"/>
    </row>
    <row r="1968" spans="1:6" x14ac:dyDescent="0.35">
      <c r="A1968" s="187">
        <v>14526</v>
      </c>
      <c r="B1968" s="187" t="s">
        <v>580</v>
      </c>
      <c r="C1968" t="s">
        <v>2</v>
      </c>
      <c r="D1968" t="s">
        <v>1026</v>
      </c>
      <c r="E1968" s="13">
        <v>5</v>
      </c>
      <c r="F1968" s="13"/>
    </row>
    <row r="1969" spans="1:6" x14ac:dyDescent="0.35">
      <c r="A1969" s="187">
        <v>14527</v>
      </c>
      <c r="B1969" s="187" t="s">
        <v>1817</v>
      </c>
      <c r="C1969" t="s">
        <v>5</v>
      </c>
      <c r="D1969" t="s">
        <v>1173</v>
      </c>
      <c r="E1969" s="13">
        <v>5</v>
      </c>
      <c r="F1969" s="13"/>
    </row>
    <row r="1970" spans="1:6" x14ac:dyDescent="0.35">
      <c r="A1970" s="187">
        <v>14529</v>
      </c>
      <c r="B1970" s="187" t="s">
        <v>1818</v>
      </c>
      <c r="C1970" t="s">
        <v>1</v>
      </c>
      <c r="D1970" t="s">
        <v>1174</v>
      </c>
      <c r="E1970" s="13">
        <v>6</v>
      </c>
      <c r="F1970" s="13"/>
    </row>
    <row r="1971" spans="1:6" x14ac:dyDescent="0.35">
      <c r="A1971" s="187">
        <v>14530</v>
      </c>
      <c r="B1971" s="187" t="s">
        <v>961</v>
      </c>
      <c r="C1971" t="s">
        <v>2</v>
      </c>
      <c r="D1971" t="s">
        <v>966</v>
      </c>
      <c r="E1971" s="13">
        <v>6</v>
      </c>
      <c r="F1971" s="13"/>
    </row>
    <row r="1972" spans="1:6" x14ac:dyDescent="0.35">
      <c r="A1972" s="187">
        <v>14532</v>
      </c>
      <c r="B1972" s="187" t="s">
        <v>711</v>
      </c>
      <c r="C1972" t="s">
        <v>5</v>
      </c>
      <c r="D1972" t="s">
        <v>1029</v>
      </c>
      <c r="E1972" s="13">
        <v>5</v>
      </c>
      <c r="F1972" s="13"/>
    </row>
    <row r="1973" spans="1:6" x14ac:dyDescent="0.35">
      <c r="A1973" s="187">
        <v>14533</v>
      </c>
      <c r="B1973" s="187" t="s">
        <v>530</v>
      </c>
      <c r="C1973" t="s">
        <v>2</v>
      </c>
      <c r="D1973" t="s">
        <v>302</v>
      </c>
      <c r="E1973" s="13">
        <v>5</v>
      </c>
      <c r="F1973" s="13"/>
    </row>
    <row r="1974" spans="1:6" x14ac:dyDescent="0.35">
      <c r="A1974" s="187">
        <v>14534</v>
      </c>
      <c r="B1974" s="187" t="s">
        <v>581</v>
      </c>
      <c r="C1974" t="s">
        <v>2</v>
      </c>
      <c r="D1974" t="s">
        <v>1026</v>
      </c>
      <c r="E1974" s="13">
        <v>5</v>
      </c>
      <c r="F1974" s="13"/>
    </row>
    <row r="1975" spans="1:6" x14ac:dyDescent="0.35">
      <c r="A1975" s="187">
        <v>14536</v>
      </c>
      <c r="B1975" s="187" t="s">
        <v>962</v>
      </c>
      <c r="C1975" t="s">
        <v>2</v>
      </c>
      <c r="D1975" t="s">
        <v>966</v>
      </c>
      <c r="E1975" s="13">
        <v>6</v>
      </c>
      <c r="F1975" s="13"/>
    </row>
    <row r="1976" spans="1:6" x14ac:dyDescent="0.35">
      <c r="A1976" s="187">
        <v>14537</v>
      </c>
      <c r="B1976" s="187" t="s">
        <v>712</v>
      </c>
      <c r="C1976" t="s">
        <v>5</v>
      </c>
      <c r="D1976" t="s">
        <v>1029</v>
      </c>
      <c r="E1976" s="13">
        <v>5</v>
      </c>
      <c r="F1976" s="13"/>
    </row>
    <row r="1977" spans="1:6" x14ac:dyDescent="0.35">
      <c r="A1977" s="187">
        <v>14538</v>
      </c>
      <c r="B1977" s="187" t="s">
        <v>1819</v>
      </c>
      <c r="C1977" t="s">
        <v>5</v>
      </c>
      <c r="D1977" t="s">
        <v>1170</v>
      </c>
      <c r="E1977" s="13">
        <v>5</v>
      </c>
      <c r="F1977" s="13"/>
    </row>
    <row r="1978" spans="1:6" x14ac:dyDescent="0.35">
      <c r="A1978" s="187">
        <v>14539</v>
      </c>
      <c r="B1978" s="187" t="s">
        <v>531</v>
      </c>
      <c r="C1978" t="s">
        <v>2</v>
      </c>
      <c r="D1978" t="s">
        <v>302</v>
      </c>
      <c r="E1978" s="13">
        <v>5</v>
      </c>
      <c r="F1978" s="13"/>
    </row>
    <row r="1979" spans="1:6" x14ac:dyDescent="0.35">
      <c r="A1979" s="187">
        <v>14541</v>
      </c>
      <c r="B1979" s="187" t="s">
        <v>1820</v>
      </c>
      <c r="C1979" t="s">
        <v>5</v>
      </c>
      <c r="D1979" t="s">
        <v>1169</v>
      </c>
      <c r="E1979" s="13">
        <v>5</v>
      </c>
      <c r="F1979" s="13"/>
    </row>
    <row r="1980" spans="1:6" x14ac:dyDescent="0.35">
      <c r="A1980" s="187">
        <v>14542</v>
      </c>
      <c r="B1980" s="187" t="s">
        <v>1821</v>
      </c>
      <c r="C1980" t="s">
        <v>5</v>
      </c>
      <c r="D1980" t="s">
        <v>1170</v>
      </c>
      <c r="E1980" s="13">
        <v>5</v>
      </c>
      <c r="F1980" s="13"/>
    </row>
    <row r="1981" spans="1:6" x14ac:dyDescent="0.35">
      <c r="A1981" s="187">
        <v>14543</v>
      </c>
      <c r="B1981" s="187" t="s">
        <v>582</v>
      </c>
      <c r="C1981" t="s">
        <v>2</v>
      </c>
      <c r="D1981" t="s">
        <v>1026</v>
      </c>
      <c r="E1981" s="13">
        <v>5</v>
      </c>
      <c r="F1981" s="13"/>
    </row>
    <row r="1982" spans="1:6" x14ac:dyDescent="0.35">
      <c r="A1982" s="187">
        <v>14544</v>
      </c>
      <c r="B1982" s="187" t="s">
        <v>1822</v>
      </c>
      <c r="C1982" t="s">
        <v>5</v>
      </c>
      <c r="D1982" t="s">
        <v>1173</v>
      </c>
      <c r="E1982" s="13">
        <v>5</v>
      </c>
      <c r="F1982" s="13"/>
    </row>
    <row r="1983" spans="1:6" x14ac:dyDescent="0.35">
      <c r="A1983" s="187">
        <v>14545</v>
      </c>
      <c r="B1983" s="187" t="s">
        <v>532</v>
      </c>
      <c r="C1983" t="s">
        <v>2</v>
      </c>
      <c r="D1983" t="s">
        <v>302</v>
      </c>
      <c r="E1983" s="13">
        <v>5</v>
      </c>
      <c r="F1983" s="13"/>
    </row>
    <row r="1984" spans="1:6" x14ac:dyDescent="0.35">
      <c r="A1984" s="187">
        <v>14546</v>
      </c>
      <c r="B1984" s="187" t="s">
        <v>583</v>
      </c>
      <c r="C1984" t="s">
        <v>2</v>
      </c>
      <c r="D1984" t="s">
        <v>1026</v>
      </c>
      <c r="E1984" s="13">
        <v>5</v>
      </c>
      <c r="F1984" s="13"/>
    </row>
    <row r="1985" spans="1:6" x14ac:dyDescent="0.35">
      <c r="A1985" s="187">
        <v>14547</v>
      </c>
      <c r="B1985" s="187" t="s">
        <v>713</v>
      </c>
      <c r="C1985" t="s">
        <v>5</v>
      </c>
      <c r="D1985" t="s">
        <v>1029</v>
      </c>
      <c r="E1985" s="13">
        <v>5</v>
      </c>
      <c r="F1985" s="13"/>
    </row>
    <row r="1986" spans="1:6" x14ac:dyDescent="0.35">
      <c r="A1986" s="187">
        <v>14548</v>
      </c>
      <c r="B1986" s="187" t="s">
        <v>714</v>
      </c>
      <c r="C1986" t="s">
        <v>5</v>
      </c>
      <c r="D1986" t="s">
        <v>1029</v>
      </c>
      <c r="E1986" s="13">
        <v>5</v>
      </c>
      <c r="F1986" s="13"/>
    </row>
    <row r="1987" spans="1:6" x14ac:dyDescent="0.35">
      <c r="A1987" s="187">
        <v>14549</v>
      </c>
      <c r="B1987" s="187" t="s">
        <v>963</v>
      </c>
      <c r="C1987" t="s">
        <v>2</v>
      </c>
      <c r="D1987" t="s">
        <v>966</v>
      </c>
      <c r="E1987" s="13">
        <v>6</v>
      </c>
      <c r="F1987" s="13"/>
    </row>
    <row r="1988" spans="1:6" x14ac:dyDescent="0.35">
      <c r="A1988" s="187">
        <v>14550</v>
      </c>
      <c r="B1988" s="187" t="s">
        <v>964</v>
      </c>
      <c r="C1988" t="s">
        <v>2</v>
      </c>
      <c r="D1988" t="s">
        <v>966</v>
      </c>
      <c r="E1988" s="13">
        <v>6</v>
      </c>
      <c r="F1988" s="13"/>
    </row>
    <row r="1989" spans="1:6" x14ac:dyDescent="0.35">
      <c r="A1989" s="187">
        <v>14551</v>
      </c>
      <c r="B1989" s="187" t="s">
        <v>1823</v>
      </c>
      <c r="C1989" t="s">
        <v>5</v>
      </c>
      <c r="D1989" t="s">
        <v>1170</v>
      </c>
      <c r="E1989" s="13">
        <v>5</v>
      </c>
      <c r="F1989" s="13"/>
    </row>
    <row r="1990" spans="1:6" x14ac:dyDescent="0.35">
      <c r="A1990" s="187">
        <v>14555</v>
      </c>
      <c r="B1990" s="187" t="s">
        <v>1824</v>
      </c>
      <c r="C1990" t="s">
        <v>5</v>
      </c>
      <c r="D1990" t="s">
        <v>1170</v>
      </c>
      <c r="E1990" s="13">
        <v>5</v>
      </c>
      <c r="F1990" s="13"/>
    </row>
    <row r="1991" spans="1:6" x14ac:dyDescent="0.35">
      <c r="A1991" s="187">
        <v>14556</v>
      </c>
      <c r="B1991" s="187" t="s">
        <v>533</v>
      </c>
      <c r="C1991" t="s">
        <v>2</v>
      </c>
      <c r="D1991" t="s">
        <v>302</v>
      </c>
      <c r="E1991" s="13">
        <v>5</v>
      </c>
      <c r="F1991" s="13"/>
    </row>
    <row r="1992" spans="1:6" x14ac:dyDescent="0.35">
      <c r="A1992" s="187">
        <v>14557</v>
      </c>
      <c r="B1992" s="187" t="s">
        <v>431</v>
      </c>
      <c r="C1992" t="s">
        <v>2</v>
      </c>
      <c r="D1992" t="s">
        <v>1146</v>
      </c>
      <c r="E1992" s="13">
        <v>5</v>
      </c>
      <c r="F1992" s="13"/>
    </row>
    <row r="1993" spans="1:6" x14ac:dyDescent="0.35">
      <c r="A1993" s="187">
        <v>14558</v>
      </c>
      <c r="B1993" s="187" t="s">
        <v>534</v>
      </c>
      <c r="C1993" t="s">
        <v>2</v>
      </c>
      <c r="D1993" t="s">
        <v>302</v>
      </c>
      <c r="E1993" s="13">
        <v>5</v>
      </c>
      <c r="F1993" s="13"/>
    </row>
    <row r="1994" spans="1:6" x14ac:dyDescent="0.35">
      <c r="A1994" s="187">
        <v>14559</v>
      </c>
      <c r="B1994" s="187" t="s">
        <v>584</v>
      </c>
      <c r="C1994" t="s">
        <v>2</v>
      </c>
      <c r="D1994" t="s">
        <v>1026</v>
      </c>
      <c r="E1994" s="13">
        <v>5</v>
      </c>
      <c r="F1994" s="13"/>
    </row>
    <row r="1995" spans="1:6" x14ac:dyDescent="0.35">
      <c r="A1995" s="187">
        <v>14560</v>
      </c>
      <c r="B1995" s="187" t="s">
        <v>535</v>
      </c>
      <c r="C1995" t="s">
        <v>2</v>
      </c>
      <c r="D1995" t="s">
        <v>302</v>
      </c>
      <c r="E1995" s="13">
        <v>5</v>
      </c>
      <c r="F1995" s="13"/>
    </row>
    <row r="1996" spans="1:6" x14ac:dyDescent="0.35">
      <c r="A1996" s="187">
        <v>14561</v>
      </c>
      <c r="B1996" s="187" t="s">
        <v>715</v>
      </c>
      <c r="C1996" t="s">
        <v>5</v>
      </c>
      <c r="D1996" t="s">
        <v>1029</v>
      </c>
      <c r="E1996" s="13">
        <v>5</v>
      </c>
      <c r="F1996" s="13"/>
    </row>
    <row r="1997" spans="1:6" x14ac:dyDescent="0.35">
      <c r="A1997" s="187">
        <v>14563</v>
      </c>
      <c r="B1997" s="187" t="s">
        <v>1825</v>
      </c>
      <c r="C1997" t="s">
        <v>5</v>
      </c>
      <c r="D1997" t="s">
        <v>1170</v>
      </c>
      <c r="E1997" s="13">
        <v>5</v>
      </c>
      <c r="F1997" s="13"/>
    </row>
    <row r="1998" spans="1:6" x14ac:dyDescent="0.35">
      <c r="A1998" s="187">
        <v>14564</v>
      </c>
      <c r="B1998" s="187" t="s">
        <v>716</v>
      </c>
      <c r="C1998" t="s">
        <v>5</v>
      </c>
      <c r="D1998" t="s">
        <v>1029</v>
      </c>
      <c r="E1998" s="13">
        <v>5</v>
      </c>
      <c r="F1998" s="13"/>
    </row>
    <row r="1999" spans="1:6" x14ac:dyDescent="0.35">
      <c r="A1999" s="187">
        <v>14568</v>
      </c>
      <c r="B1999" s="187" t="s">
        <v>1826</v>
      </c>
      <c r="C1999" t="s">
        <v>5</v>
      </c>
      <c r="D1999" t="s">
        <v>1170</v>
      </c>
      <c r="E1999" s="13">
        <v>5</v>
      </c>
      <c r="F1999" s="13"/>
    </row>
    <row r="2000" spans="1:6" x14ac:dyDescent="0.35">
      <c r="A2000" s="187">
        <v>14569</v>
      </c>
      <c r="B2000" s="187" t="s">
        <v>965</v>
      </c>
      <c r="C2000" t="s">
        <v>2</v>
      </c>
      <c r="D2000" t="s">
        <v>966</v>
      </c>
      <c r="E2000" s="13">
        <v>6</v>
      </c>
      <c r="F2000" s="13"/>
    </row>
    <row r="2001" spans="1:6" x14ac:dyDescent="0.35">
      <c r="A2001" s="187">
        <v>14571</v>
      </c>
      <c r="B2001" s="187" t="s">
        <v>728</v>
      </c>
      <c r="C2001" t="s">
        <v>2</v>
      </c>
      <c r="D2001" t="s">
        <v>1148</v>
      </c>
      <c r="E2001" s="13">
        <v>5</v>
      </c>
      <c r="F2001" s="13"/>
    </row>
    <row r="2002" spans="1:6" x14ac:dyDescent="0.35">
      <c r="A2002" s="187">
        <v>14572</v>
      </c>
      <c r="B2002" s="187" t="s">
        <v>1827</v>
      </c>
      <c r="C2002" t="s">
        <v>1</v>
      </c>
      <c r="D2002" t="s">
        <v>1174</v>
      </c>
      <c r="E2002" s="13">
        <v>6</v>
      </c>
      <c r="F2002" s="13"/>
    </row>
    <row r="2003" spans="1:6" x14ac:dyDescent="0.35">
      <c r="A2003" s="187">
        <v>14580</v>
      </c>
      <c r="B2003" s="187" t="s">
        <v>585</v>
      </c>
      <c r="C2003" t="s">
        <v>2</v>
      </c>
      <c r="D2003" t="s">
        <v>1026</v>
      </c>
      <c r="E2003" s="13">
        <v>5</v>
      </c>
      <c r="F2003" s="13"/>
    </row>
    <row r="2004" spans="1:6" x14ac:dyDescent="0.35">
      <c r="A2004" s="187">
        <v>14585</v>
      </c>
      <c r="B2004" s="187" t="s">
        <v>717</v>
      </c>
      <c r="C2004" t="s">
        <v>5</v>
      </c>
      <c r="D2004" t="s">
        <v>1029</v>
      </c>
      <c r="E2004" s="13">
        <v>5</v>
      </c>
      <c r="F2004" s="13"/>
    </row>
    <row r="2005" spans="1:6" x14ac:dyDescent="0.35">
      <c r="A2005" s="187">
        <v>14586</v>
      </c>
      <c r="B2005" s="187" t="s">
        <v>586</v>
      </c>
      <c r="C2005" t="s">
        <v>2</v>
      </c>
      <c r="D2005" t="s">
        <v>1026</v>
      </c>
      <c r="E2005" s="13">
        <v>5</v>
      </c>
      <c r="F2005" s="13"/>
    </row>
    <row r="2006" spans="1:6" x14ac:dyDescent="0.35">
      <c r="A2006" s="187">
        <v>14588</v>
      </c>
      <c r="B2006" s="187" t="s">
        <v>1828</v>
      </c>
      <c r="C2006" t="s">
        <v>5</v>
      </c>
      <c r="D2006" t="s">
        <v>1169</v>
      </c>
      <c r="E2006" s="13">
        <v>5</v>
      </c>
      <c r="F2006" s="13"/>
    </row>
    <row r="2007" spans="1:6" x14ac:dyDescent="0.35">
      <c r="A2007" s="187">
        <v>14589</v>
      </c>
      <c r="B2007" s="187" t="s">
        <v>1829</v>
      </c>
      <c r="C2007" t="s">
        <v>5</v>
      </c>
      <c r="D2007" t="s">
        <v>1170</v>
      </c>
      <c r="E2007" s="13">
        <v>5</v>
      </c>
      <c r="F2007" s="13"/>
    </row>
    <row r="2008" spans="1:6" x14ac:dyDescent="0.35">
      <c r="A2008" s="187">
        <v>14590</v>
      </c>
      <c r="B2008" s="187" t="s">
        <v>1830</v>
      </c>
      <c r="C2008" t="s">
        <v>5</v>
      </c>
      <c r="D2008" t="s">
        <v>1170</v>
      </c>
      <c r="E2008" s="13">
        <v>5</v>
      </c>
      <c r="F2008" s="13"/>
    </row>
    <row r="2009" spans="1:6" x14ac:dyDescent="0.35">
      <c r="A2009" s="187">
        <v>14591</v>
      </c>
      <c r="B2009" s="187" t="s">
        <v>966</v>
      </c>
      <c r="C2009" t="s">
        <v>2</v>
      </c>
      <c r="D2009" t="s">
        <v>966</v>
      </c>
      <c r="E2009" s="13">
        <v>6</v>
      </c>
      <c r="F2009" s="13"/>
    </row>
    <row r="2010" spans="1:6" x14ac:dyDescent="0.35">
      <c r="A2010" s="187">
        <v>14592</v>
      </c>
      <c r="B2010" s="187" t="s">
        <v>536</v>
      </c>
      <c r="C2010" t="s">
        <v>2</v>
      </c>
      <c r="D2010" t="s">
        <v>302</v>
      </c>
      <c r="E2010" s="13">
        <v>5</v>
      </c>
      <c r="F2010" s="13"/>
    </row>
    <row r="2011" spans="1:6" x14ac:dyDescent="0.35">
      <c r="A2011" s="187">
        <v>14602</v>
      </c>
      <c r="B2011" s="187" t="s">
        <v>4</v>
      </c>
      <c r="C2011" t="s">
        <v>2</v>
      </c>
      <c r="D2011" t="s">
        <v>1026</v>
      </c>
      <c r="E2011" s="13">
        <v>5</v>
      </c>
      <c r="F2011" s="13"/>
    </row>
    <row r="2012" spans="1:6" x14ac:dyDescent="0.35">
      <c r="A2012" s="187">
        <v>14603</v>
      </c>
      <c r="B2012" s="187" t="s">
        <v>4</v>
      </c>
      <c r="C2012" t="s">
        <v>2</v>
      </c>
      <c r="D2012" t="s">
        <v>1026</v>
      </c>
      <c r="E2012" s="13">
        <v>5</v>
      </c>
      <c r="F2012" s="13"/>
    </row>
    <row r="2013" spans="1:6" x14ac:dyDescent="0.35">
      <c r="A2013" s="187">
        <v>14604</v>
      </c>
      <c r="B2013" s="187" t="s">
        <v>4</v>
      </c>
      <c r="C2013" t="s">
        <v>2</v>
      </c>
      <c r="D2013" t="s">
        <v>1026</v>
      </c>
      <c r="E2013" s="13">
        <v>5</v>
      </c>
      <c r="F2013" s="13"/>
    </row>
    <row r="2014" spans="1:6" x14ac:dyDescent="0.35">
      <c r="A2014" s="187">
        <v>14605</v>
      </c>
      <c r="B2014" s="187" t="s">
        <v>4</v>
      </c>
      <c r="C2014" t="s">
        <v>2</v>
      </c>
      <c r="D2014" t="s">
        <v>1026</v>
      </c>
      <c r="E2014" s="13">
        <v>5</v>
      </c>
      <c r="F2014" s="13"/>
    </row>
    <row r="2015" spans="1:6" x14ac:dyDescent="0.35">
      <c r="A2015" s="187">
        <v>14606</v>
      </c>
      <c r="B2015" s="187" t="s">
        <v>4</v>
      </c>
      <c r="C2015" t="s">
        <v>2</v>
      </c>
      <c r="D2015" t="s">
        <v>1026</v>
      </c>
      <c r="E2015" s="13">
        <v>5</v>
      </c>
      <c r="F2015" s="13"/>
    </row>
    <row r="2016" spans="1:6" x14ac:dyDescent="0.35">
      <c r="A2016" s="187">
        <v>14607</v>
      </c>
      <c r="B2016" s="187" t="s">
        <v>4</v>
      </c>
      <c r="C2016" t="s">
        <v>2</v>
      </c>
      <c r="D2016" t="s">
        <v>1026</v>
      </c>
      <c r="E2016" s="13">
        <v>5</v>
      </c>
      <c r="F2016" s="13"/>
    </row>
    <row r="2017" spans="1:6" x14ac:dyDescent="0.35">
      <c r="A2017" s="187">
        <v>14608</v>
      </c>
      <c r="B2017" s="187" t="s">
        <v>4</v>
      </c>
      <c r="C2017" t="s">
        <v>2</v>
      </c>
      <c r="D2017" t="s">
        <v>1026</v>
      </c>
      <c r="E2017" s="13">
        <v>5</v>
      </c>
      <c r="F2017" s="13"/>
    </row>
    <row r="2018" spans="1:6" x14ac:dyDescent="0.35">
      <c r="A2018" s="187">
        <v>14609</v>
      </c>
      <c r="B2018" s="187" t="s">
        <v>4</v>
      </c>
      <c r="C2018" t="s">
        <v>2</v>
      </c>
      <c r="D2018" t="s">
        <v>1026</v>
      </c>
      <c r="E2018" s="13">
        <v>5</v>
      </c>
      <c r="F2018" s="13"/>
    </row>
    <row r="2019" spans="1:6" x14ac:dyDescent="0.35">
      <c r="A2019" s="187">
        <v>14610</v>
      </c>
      <c r="B2019" s="187" t="s">
        <v>4</v>
      </c>
      <c r="C2019" t="s">
        <v>2</v>
      </c>
      <c r="D2019" t="s">
        <v>1026</v>
      </c>
      <c r="E2019" s="13">
        <v>5</v>
      </c>
      <c r="F2019" s="13"/>
    </row>
    <row r="2020" spans="1:6" x14ac:dyDescent="0.35">
      <c r="A2020" s="187">
        <v>14611</v>
      </c>
      <c r="B2020" s="187" t="s">
        <v>4</v>
      </c>
      <c r="C2020" t="s">
        <v>2</v>
      </c>
      <c r="D2020" t="s">
        <v>1026</v>
      </c>
      <c r="E2020" s="13">
        <v>5</v>
      </c>
      <c r="F2020" s="13"/>
    </row>
    <row r="2021" spans="1:6" x14ac:dyDescent="0.35">
      <c r="A2021" s="187">
        <v>14612</v>
      </c>
      <c r="B2021" s="187" t="s">
        <v>4</v>
      </c>
      <c r="C2021" t="s">
        <v>2</v>
      </c>
      <c r="D2021" t="s">
        <v>1026</v>
      </c>
      <c r="E2021" s="13">
        <v>5</v>
      </c>
      <c r="F2021" s="13"/>
    </row>
    <row r="2022" spans="1:6" x14ac:dyDescent="0.35">
      <c r="A2022" s="187">
        <v>14613</v>
      </c>
      <c r="B2022" s="187" t="s">
        <v>4</v>
      </c>
      <c r="C2022" t="s">
        <v>2</v>
      </c>
      <c r="D2022" t="s">
        <v>1026</v>
      </c>
      <c r="E2022" s="13">
        <v>5</v>
      </c>
      <c r="F2022" s="13"/>
    </row>
    <row r="2023" spans="1:6" x14ac:dyDescent="0.35">
      <c r="A2023" s="187">
        <v>14614</v>
      </c>
      <c r="B2023" s="187" t="s">
        <v>4</v>
      </c>
      <c r="C2023" t="s">
        <v>2</v>
      </c>
      <c r="D2023" t="s">
        <v>1026</v>
      </c>
      <c r="E2023" s="13">
        <v>5</v>
      </c>
      <c r="F2023" s="13"/>
    </row>
    <row r="2024" spans="1:6" x14ac:dyDescent="0.35">
      <c r="A2024" s="187">
        <v>14615</v>
      </c>
      <c r="B2024" s="187" t="s">
        <v>4</v>
      </c>
      <c r="C2024" t="s">
        <v>2</v>
      </c>
      <c r="D2024" t="s">
        <v>1026</v>
      </c>
      <c r="E2024" s="13">
        <v>5</v>
      </c>
      <c r="F2024" s="13"/>
    </row>
    <row r="2025" spans="1:6" x14ac:dyDescent="0.35">
      <c r="A2025" s="187">
        <v>14616</v>
      </c>
      <c r="B2025" s="187" t="s">
        <v>4</v>
      </c>
      <c r="C2025" t="s">
        <v>2</v>
      </c>
      <c r="D2025" t="s">
        <v>1026</v>
      </c>
      <c r="E2025" s="13">
        <v>5</v>
      </c>
      <c r="F2025" s="13"/>
    </row>
    <row r="2026" spans="1:6" x14ac:dyDescent="0.35">
      <c r="A2026" s="187">
        <v>14617</v>
      </c>
      <c r="B2026" s="187" t="s">
        <v>4</v>
      </c>
      <c r="C2026" t="s">
        <v>2</v>
      </c>
      <c r="D2026" t="s">
        <v>1026</v>
      </c>
      <c r="E2026" s="13">
        <v>5</v>
      </c>
      <c r="F2026" s="13"/>
    </row>
    <row r="2027" spans="1:6" x14ac:dyDescent="0.35">
      <c r="A2027" s="187">
        <v>14618</v>
      </c>
      <c r="B2027" s="187" t="s">
        <v>4</v>
      </c>
      <c r="C2027" t="s">
        <v>2</v>
      </c>
      <c r="D2027" t="s">
        <v>1026</v>
      </c>
      <c r="E2027" s="13">
        <v>5</v>
      </c>
      <c r="F2027" s="13"/>
    </row>
    <row r="2028" spans="1:6" x14ac:dyDescent="0.35">
      <c r="A2028" s="187">
        <v>14619</v>
      </c>
      <c r="B2028" s="187" t="s">
        <v>4</v>
      </c>
      <c r="C2028" t="s">
        <v>2</v>
      </c>
      <c r="D2028" t="s">
        <v>1026</v>
      </c>
      <c r="E2028" s="13">
        <v>5</v>
      </c>
      <c r="F2028" s="13"/>
    </row>
    <row r="2029" spans="1:6" x14ac:dyDescent="0.35">
      <c r="A2029" s="187">
        <v>14620</v>
      </c>
      <c r="B2029" s="187" t="s">
        <v>4</v>
      </c>
      <c r="C2029" t="s">
        <v>2</v>
      </c>
      <c r="D2029" t="s">
        <v>1026</v>
      </c>
      <c r="E2029" s="13">
        <v>5</v>
      </c>
      <c r="F2029" s="13"/>
    </row>
    <row r="2030" spans="1:6" x14ac:dyDescent="0.35">
      <c r="A2030" s="187">
        <v>14621</v>
      </c>
      <c r="B2030" s="187" t="s">
        <v>4</v>
      </c>
      <c r="C2030" t="s">
        <v>2</v>
      </c>
      <c r="D2030" t="s">
        <v>1026</v>
      </c>
      <c r="E2030" s="13">
        <v>5</v>
      </c>
      <c r="F2030" s="13"/>
    </row>
    <row r="2031" spans="1:6" x14ac:dyDescent="0.35">
      <c r="A2031" s="187">
        <v>14622</v>
      </c>
      <c r="B2031" s="187" t="s">
        <v>4</v>
      </c>
      <c r="C2031" t="s">
        <v>2</v>
      </c>
      <c r="D2031" t="s">
        <v>1026</v>
      </c>
      <c r="E2031" s="13">
        <v>5</v>
      </c>
      <c r="F2031" s="13"/>
    </row>
    <row r="2032" spans="1:6" x14ac:dyDescent="0.35">
      <c r="A2032" s="187">
        <v>14623</v>
      </c>
      <c r="B2032" s="187" t="s">
        <v>4</v>
      </c>
      <c r="C2032" t="s">
        <v>2</v>
      </c>
      <c r="D2032" t="s">
        <v>1026</v>
      </c>
      <c r="E2032" s="13">
        <v>5</v>
      </c>
      <c r="F2032" s="13"/>
    </row>
    <row r="2033" spans="1:6" x14ac:dyDescent="0.35">
      <c r="A2033" s="187">
        <v>14624</v>
      </c>
      <c r="B2033" s="187" t="s">
        <v>4</v>
      </c>
      <c r="C2033" t="s">
        <v>2</v>
      </c>
      <c r="D2033" t="s">
        <v>1026</v>
      </c>
      <c r="E2033" s="13">
        <v>5</v>
      </c>
      <c r="F2033" s="13"/>
    </row>
    <row r="2034" spans="1:6" x14ac:dyDescent="0.35">
      <c r="A2034" s="187">
        <v>14625</v>
      </c>
      <c r="B2034" s="187" t="s">
        <v>4</v>
      </c>
      <c r="C2034" t="s">
        <v>2</v>
      </c>
      <c r="D2034" t="s">
        <v>1026</v>
      </c>
      <c r="E2034" s="13">
        <v>5</v>
      </c>
      <c r="F2034" s="13"/>
    </row>
    <row r="2035" spans="1:6" x14ac:dyDescent="0.35">
      <c r="A2035" s="187">
        <v>14626</v>
      </c>
      <c r="B2035" s="187" t="s">
        <v>4</v>
      </c>
      <c r="C2035" t="s">
        <v>2</v>
      </c>
      <c r="D2035" t="s">
        <v>1026</v>
      </c>
      <c r="E2035" s="13">
        <v>5</v>
      </c>
      <c r="F2035" s="13"/>
    </row>
    <row r="2036" spans="1:6" x14ac:dyDescent="0.35">
      <c r="A2036" s="187">
        <v>14627</v>
      </c>
      <c r="B2036" s="187" t="s">
        <v>4</v>
      </c>
      <c r="C2036" t="s">
        <v>2</v>
      </c>
      <c r="D2036" t="s">
        <v>1026</v>
      </c>
      <c r="E2036" s="13">
        <v>5</v>
      </c>
      <c r="F2036" s="13"/>
    </row>
    <row r="2037" spans="1:6" x14ac:dyDescent="0.35">
      <c r="A2037" s="187">
        <v>14638</v>
      </c>
      <c r="B2037" s="187" t="s">
        <v>4</v>
      </c>
      <c r="C2037" t="s">
        <v>2</v>
      </c>
      <c r="D2037" t="s">
        <v>1026</v>
      </c>
      <c r="E2037" s="13">
        <v>5</v>
      </c>
      <c r="F2037" s="13"/>
    </row>
    <row r="2038" spans="1:6" x14ac:dyDescent="0.35">
      <c r="A2038" s="187">
        <v>14639</v>
      </c>
      <c r="B2038" s="187" t="s">
        <v>4</v>
      </c>
      <c r="C2038" t="s">
        <v>2</v>
      </c>
      <c r="D2038" t="s">
        <v>1026</v>
      </c>
      <c r="E2038" s="13">
        <v>5</v>
      </c>
      <c r="F2038" s="13"/>
    </row>
    <row r="2039" spans="1:6" x14ac:dyDescent="0.35">
      <c r="A2039" s="187">
        <v>14642</v>
      </c>
      <c r="B2039" s="187" t="s">
        <v>4</v>
      </c>
      <c r="C2039" t="s">
        <v>2</v>
      </c>
      <c r="D2039" t="s">
        <v>1026</v>
      </c>
      <c r="E2039" s="13">
        <v>5</v>
      </c>
      <c r="F2039" s="13"/>
    </row>
    <row r="2040" spans="1:6" x14ac:dyDescent="0.35">
      <c r="A2040" s="187">
        <v>14643</v>
      </c>
      <c r="B2040" s="187" t="s">
        <v>4</v>
      </c>
      <c r="C2040" t="s">
        <v>2</v>
      </c>
      <c r="D2040" t="s">
        <v>1026</v>
      </c>
      <c r="E2040" s="13">
        <v>5</v>
      </c>
      <c r="F2040" s="13"/>
    </row>
    <row r="2041" spans="1:6" x14ac:dyDescent="0.35">
      <c r="A2041" s="187">
        <v>14644</v>
      </c>
      <c r="B2041" s="187" t="s">
        <v>4</v>
      </c>
      <c r="C2041" t="s">
        <v>2</v>
      </c>
      <c r="D2041" t="s">
        <v>1026</v>
      </c>
      <c r="E2041" s="13">
        <v>5</v>
      </c>
      <c r="F2041" s="13"/>
    </row>
    <row r="2042" spans="1:6" x14ac:dyDescent="0.35">
      <c r="A2042" s="187">
        <v>14645</v>
      </c>
      <c r="B2042" s="187" t="s">
        <v>4</v>
      </c>
      <c r="C2042" t="s">
        <v>2</v>
      </c>
      <c r="D2042" t="s">
        <v>1026</v>
      </c>
      <c r="E2042" s="13">
        <v>5</v>
      </c>
      <c r="F2042" s="13"/>
    </row>
    <row r="2043" spans="1:6" x14ac:dyDescent="0.35">
      <c r="A2043" s="187">
        <v>14646</v>
      </c>
      <c r="B2043" s="187" t="s">
        <v>4</v>
      </c>
      <c r="C2043" t="s">
        <v>2</v>
      </c>
      <c r="D2043" t="s">
        <v>1026</v>
      </c>
      <c r="E2043" s="13">
        <v>5</v>
      </c>
      <c r="F2043" s="13"/>
    </row>
    <row r="2044" spans="1:6" x14ac:dyDescent="0.35">
      <c r="A2044" s="187">
        <v>14647</v>
      </c>
      <c r="B2044" s="187" t="s">
        <v>4</v>
      </c>
      <c r="C2044" t="s">
        <v>2</v>
      </c>
      <c r="D2044" t="s">
        <v>1026</v>
      </c>
      <c r="E2044" s="13">
        <v>5</v>
      </c>
      <c r="F2044" s="13"/>
    </row>
    <row r="2045" spans="1:6" x14ac:dyDescent="0.35">
      <c r="A2045" s="187">
        <v>14649</v>
      </c>
      <c r="B2045" s="187" t="s">
        <v>4</v>
      </c>
      <c r="C2045" t="s">
        <v>2</v>
      </c>
      <c r="D2045" t="s">
        <v>1026</v>
      </c>
      <c r="E2045" s="13">
        <v>5</v>
      </c>
      <c r="F2045" s="13"/>
    </row>
    <row r="2046" spans="1:6" x14ac:dyDescent="0.35">
      <c r="A2046" s="187">
        <v>14650</v>
      </c>
      <c r="B2046" s="187" t="s">
        <v>4</v>
      </c>
      <c r="C2046" t="s">
        <v>2</v>
      </c>
      <c r="D2046" t="s">
        <v>1026</v>
      </c>
      <c r="E2046" s="13">
        <v>5</v>
      </c>
      <c r="F2046" s="13"/>
    </row>
    <row r="2047" spans="1:6" x14ac:dyDescent="0.35">
      <c r="A2047" s="187">
        <v>14651</v>
      </c>
      <c r="B2047" s="187" t="s">
        <v>4</v>
      </c>
      <c r="C2047" t="s">
        <v>2</v>
      </c>
      <c r="D2047" t="s">
        <v>1026</v>
      </c>
      <c r="E2047" s="13">
        <v>5</v>
      </c>
      <c r="F2047" s="13"/>
    </row>
    <row r="2048" spans="1:6" x14ac:dyDescent="0.35">
      <c r="A2048" s="187">
        <v>14652</v>
      </c>
      <c r="B2048" s="187" t="s">
        <v>4</v>
      </c>
      <c r="C2048" t="s">
        <v>2</v>
      </c>
      <c r="D2048" t="s">
        <v>1026</v>
      </c>
      <c r="E2048" s="13">
        <v>5</v>
      </c>
      <c r="F2048" s="13"/>
    </row>
    <row r="2049" spans="1:6" x14ac:dyDescent="0.35">
      <c r="A2049" s="187">
        <v>14653</v>
      </c>
      <c r="B2049" s="187" t="s">
        <v>4</v>
      </c>
      <c r="C2049" t="s">
        <v>2</v>
      </c>
      <c r="D2049" t="s">
        <v>1026</v>
      </c>
      <c r="E2049" s="13">
        <v>5</v>
      </c>
      <c r="F2049" s="13"/>
    </row>
    <row r="2050" spans="1:6" x14ac:dyDescent="0.35">
      <c r="A2050" s="187">
        <v>14664</v>
      </c>
      <c r="B2050" s="187" t="s">
        <v>4</v>
      </c>
      <c r="C2050" t="s">
        <v>2</v>
      </c>
      <c r="D2050" t="s">
        <v>1026</v>
      </c>
      <c r="E2050" s="13">
        <v>5</v>
      </c>
      <c r="F2050" s="13"/>
    </row>
    <row r="2051" spans="1:6" x14ac:dyDescent="0.35">
      <c r="A2051" s="187">
        <v>14673</v>
      </c>
      <c r="B2051" s="187" t="s">
        <v>4</v>
      </c>
      <c r="C2051" t="s">
        <v>2</v>
      </c>
      <c r="D2051" t="s">
        <v>1026</v>
      </c>
      <c r="E2051" s="13">
        <v>5</v>
      </c>
      <c r="F2051" s="13"/>
    </row>
    <row r="2052" spans="1:6" x14ac:dyDescent="0.35">
      <c r="A2052" s="187">
        <v>14683</v>
      </c>
      <c r="B2052" s="187" t="s">
        <v>4</v>
      </c>
      <c r="C2052" t="s">
        <v>2</v>
      </c>
      <c r="D2052" t="s">
        <v>1026</v>
      </c>
      <c r="E2052" s="13">
        <v>5</v>
      </c>
      <c r="F2052" s="13"/>
    </row>
    <row r="2053" spans="1:6" x14ac:dyDescent="0.35">
      <c r="A2053" s="187">
        <v>14692</v>
      </c>
      <c r="B2053" s="187" t="s">
        <v>4</v>
      </c>
      <c r="C2053" t="s">
        <v>2</v>
      </c>
      <c r="D2053" t="s">
        <v>1026</v>
      </c>
      <c r="E2053" s="13">
        <v>5</v>
      </c>
      <c r="F2053" s="13"/>
    </row>
    <row r="2054" spans="1:6" x14ac:dyDescent="0.35">
      <c r="A2054" s="187">
        <v>14694</v>
      </c>
      <c r="B2054" s="187" t="s">
        <v>4</v>
      </c>
      <c r="C2054" t="s">
        <v>2</v>
      </c>
      <c r="D2054" t="s">
        <v>206</v>
      </c>
      <c r="E2054" s="13">
        <v>5</v>
      </c>
      <c r="F2054" s="13"/>
    </row>
    <row r="2055" spans="1:6" x14ac:dyDescent="0.35">
      <c r="A2055" s="187">
        <v>14701</v>
      </c>
      <c r="B2055" s="187" t="s">
        <v>200</v>
      </c>
      <c r="C2055" t="s">
        <v>2</v>
      </c>
      <c r="D2055" t="s">
        <v>206</v>
      </c>
      <c r="E2055" s="13">
        <v>5</v>
      </c>
      <c r="F2055" s="13"/>
    </row>
    <row r="2056" spans="1:6" x14ac:dyDescent="0.35">
      <c r="A2056" s="187">
        <v>14702</v>
      </c>
      <c r="B2056" s="187" t="s">
        <v>200</v>
      </c>
      <c r="C2056" t="s">
        <v>2</v>
      </c>
      <c r="D2056" t="s">
        <v>206</v>
      </c>
      <c r="E2056" s="13">
        <v>5</v>
      </c>
      <c r="F2056" s="13"/>
    </row>
    <row r="2057" spans="1:6" x14ac:dyDescent="0.35">
      <c r="A2057" s="187">
        <v>14706</v>
      </c>
      <c r="B2057" s="187" t="s">
        <v>154</v>
      </c>
      <c r="C2057" t="s">
        <v>2</v>
      </c>
      <c r="D2057" t="s">
        <v>155</v>
      </c>
      <c r="E2057" s="13">
        <v>6</v>
      </c>
      <c r="F2057" s="13"/>
    </row>
    <row r="2058" spans="1:6" x14ac:dyDescent="0.35">
      <c r="A2058" s="187">
        <v>14707</v>
      </c>
      <c r="B2058" s="187" t="s">
        <v>116</v>
      </c>
      <c r="C2058" t="s">
        <v>2</v>
      </c>
      <c r="D2058" t="s">
        <v>154</v>
      </c>
      <c r="E2058" s="13">
        <v>6</v>
      </c>
      <c r="F2058" s="13"/>
    </row>
    <row r="2059" spans="1:6" x14ac:dyDescent="0.35">
      <c r="A2059" s="187">
        <v>14708</v>
      </c>
      <c r="B2059" s="187" t="s">
        <v>117</v>
      </c>
      <c r="C2059" t="s">
        <v>2</v>
      </c>
      <c r="D2059" t="s">
        <v>154</v>
      </c>
      <c r="E2059" s="13">
        <v>6</v>
      </c>
      <c r="F2059" s="13"/>
    </row>
    <row r="2060" spans="1:6" x14ac:dyDescent="0.35">
      <c r="A2060" s="187">
        <v>14709</v>
      </c>
      <c r="B2060" s="187" t="s">
        <v>118</v>
      </c>
      <c r="C2060" t="s">
        <v>2</v>
      </c>
      <c r="D2060" t="s">
        <v>154</v>
      </c>
      <c r="E2060" s="13">
        <v>6</v>
      </c>
      <c r="F2060" s="13"/>
    </row>
    <row r="2061" spans="1:6" x14ac:dyDescent="0.35">
      <c r="A2061" s="187">
        <v>14710</v>
      </c>
      <c r="B2061" s="187" t="s">
        <v>201</v>
      </c>
      <c r="C2061" t="s">
        <v>2</v>
      </c>
      <c r="D2061" t="s">
        <v>206</v>
      </c>
      <c r="E2061" s="13">
        <v>5</v>
      </c>
      <c r="F2061" s="13"/>
    </row>
    <row r="2062" spans="1:6" x14ac:dyDescent="0.35">
      <c r="A2062" s="187">
        <v>14711</v>
      </c>
      <c r="B2062" s="187" t="s">
        <v>119</v>
      </c>
      <c r="C2062" t="s">
        <v>2</v>
      </c>
      <c r="D2062" t="s">
        <v>154</v>
      </c>
      <c r="E2062" s="13">
        <v>6</v>
      </c>
      <c r="F2062" s="13"/>
    </row>
    <row r="2063" spans="1:6" x14ac:dyDescent="0.35">
      <c r="A2063" s="187">
        <v>14712</v>
      </c>
      <c r="B2063" s="187" t="s">
        <v>202</v>
      </c>
      <c r="C2063" t="s">
        <v>2</v>
      </c>
      <c r="D2063" t="s">
        <v>206</v>
      </c>
      <c r="E2063" s="13">
        <v>5</v>
      </c>
      <c r="F2063" s="13"/>
    </row>
    <row r="2064" spans="1:6" x14ac:dyDescent="0.35">
      <c r="A2064" s="187">
        <v>14714</v>
      </c>
      <c r="B2064" s="187" t="s">
        <v>120</v>
      </c>
      <c r="C2064" t="s">
        <v>2</v>
      </c>
      <c r="D2064" t="s">
        <v>154</v>
      </c>
      <c r="E2064" s="13">
        <v>6</v>
      </c>
      <c r="F2064" s="13"/>
    </row>
    <row r="2065" spans="1:6" x14ac:dyDescent="0.35">
      <c r="A2065" s="187">
        <v>14715</v>
      </c>
      <c r="B2065" s="187" t="s">
        <v>121</v>
      </c>
      <c r="C2065" t="s">
        <v>2</v>
      </c>
      <c r="D2065" t="s">
        <v>154</v>
      </c>
      <c r="E2065" s="13">
        <v>6</v>
      </c>
      <c r="F2065" s="13"/>
    </row>
    <row r="2066" spans="1:6" x14ac:dyDescent="0.35">
      <c r="A2066" s="187">
        <v>14716</v>
      </c>
      <c r="B2066" s="187" t="s">
        <v>203</v>
      </c>
      <c r="C2066" t="s">
        <v>2</v>
      </c>
      <c r="D2066" t="s">
        <v>206</v>
      </c>
      <c r="E2066" s="13">
        <v>5</v>
      </c>
      <c r="F2066" s="13"/>
    </row>
    <row r="2067" spans="1:6" x14ac:dyDescent="0.35">
      <c r="A2067" s="187">
        <v>14717</v>
      </c>
      <c r="B2067" s="187" t="s">
        <v>122</v>
      </c>
      <c r="C2067" t="s">
        <v>2</v>
      </c>
      <c r="D2067" t="s">
        <v>154</v>
      </c>
      <c r="E2067" s="13">
        <v>6</v>
      </c>
      <c r="F2067" s="13"/>
    </row>
    <row r="2068" spans="1:6" x14ac:dyDescent="0.35">
      <c r="A2068" s="187">
        <v>14718</v>
      </c>
      <c r="B2068" s="187" t="s">
        <v>204</v>
      </c>
      <c r="C2068" t="s">
        <v>2</v>
      </c>
      <c r="D2068" t="s">
        <v>206</v>
      </c>
      <c r="E2068" s="13">
        <v>5</v>
      </c>
      <c r="F2068" s="13"/>
    </row>
    <row r="2069" spans="1:6" x14ac:dyDescent="0.35">
      <c r="A2069" s="187">
        <v>14719</v>
      </c>
      <c r="B2069" s="187" t="s">
        <v>155</v>
      </c>
      <c r="C2069" t="s">
        <v>2</v>
      </c>
      <c r="D2069" t="s">
        <v>155</v>
      </c>
      <c r="E2069" s="13">
        <v>6</v>
      </c>
      <c r="F2069" s="13"/>
    </row>
    <row r="2070" spans="1:6" x14ac:dyDescent="0.35">
      <c r="A2070" s="187">
        <v>14720</v>
      </c>
      <c r="B2070" s="187" t="s">
        <v>205</v>
      </c>
      <c r="C2070" t="s">
        <v>2</v>
      </c>
      <c r="D2070" t="s">
        <v>206</v>
      </c>
      <c r="E2070" s="13">
        <v>5</v>
      </c>
      <c r="F2070" s="13"/>
    </row>
    <row r="2071" spans="1:6" x14ac:dyDescent="0.35">
      <c r="A2071" s="187">
        <v>14721</v>
      </c>
      <c r="B2071" s="187" t="s">
        <v>123</v>
      </c>
      <c r="C2071" t="s">
        <v>2</v>
      </c>
      <c r="D2071" t="s">
        <v>154</v>
      </c>
      <c r="E2071" s="13">
        <v>6</v>
      </c>
      <c r="F2071" s="13"/>
    </row>
    <row r="2072" spans="1:6" x14ac:dyDescent="0.35">
      <c r="A2072" s="187">
        <v>14722</v>
      </c>
      <c r="B2072" s="187" t="s">
        <v>206</v>
      </c>
      <c r="C2072" t="s">
        <v>2</v>
      </c>
      <c r="D2072" t="s">
        <v>206</v>
      </c>
      <c r="E2072" s="13">
        <v>5</v>
      </c>
      <c r="F2072" s="13"/>
    </row>
    <row r="2073" spans="1:6" x14ac:dyDescent="0.35">
      <c r="A2073" s="187">
        <v>14723</v>
      </c>
      <c r="B2073" s="187" t="s">
        <v>207</v>
      </c>
      <c r="C2073" t="s">
        <v>2</v>
      </c>
      <c r="D2073" t="s">
        <v>206</v>
      </c>
      <c r="E2073" s="13">
        <v>5</v>
      </c>
      <c r="F2073" s="13"/>
    </row>
    <row r="2074" spans="1:6" x14ac:dyDescent="0.35">
      <c r="A2074" s="187">
        <v>14724</v>
      </c>
      <c r="B2074" s="187" t="s">
        <v>208</v>
      </c>
      <c r="C2074" t="s">
        <v>2</v>
      </c>
      <c r="D2074" t="s">
        <v>206</v>
      </c>
      <c r="E2074" s="13">
        <v>5</v>
      </c>
      <c r="F2074" s="13"/>
    </row>
    <row r="2075" spans="1:6" x14ac:dyDescent="0.35">
      <c r="A2075" s="187">
        <v>14726</v>
      </c>
      <c r="B2075" s="187" t="s">
        <v>156</v>
      </c>
      <c r="C2075" t="s">
        <v>2</v>
      </c>
      <c r="D2075" t="s">
        <v>155</v>
      </c>
      <c r="E2075" s="13">
        <v>6</v>
      </c>
      <c r="F2075" s="13"/>
    </row>
    <row r="2076" spans="1:6" x14ac:dyDescent="0.35">
      <c r="A2076" s="187">
        <v>14727</v>
      </c>
      <c r="B2076" s="187" t="s">
        <v>124</v>
      </c>
      <c r="C2076" t="s">
        <v>2</v>
      </c>
      <c r="D2076" t="s">
        <v>154</v>
      </c>
      <c r="E2076" s="13">
        <v>6</v>
      </c>
      <c r="F2076" s="13"/>
    </row>
    <row r="2077" spans="1:6" x14ac:dyDescent="0.35">
      <c r="A2077" s="187">
        <v>14728</v>
      </c>
      <c r="B2077" s="187" t="s">
        <v>209</v>
      </c>
      <c r="C2077" t="s">
        <v>2</v>
      </c>
      <c r="D2077" t="s">
        <v>206</v>
      </c>
      <c r="E2077" s="13">
        <v>5</v>
      </c>
      <c r="F2077" s="13"/>
    </row>
    <row r="2078" spans="1:6" x14ac:dyDescent="0.35">
      <c r="A2078" s="187">
        <v>14729</v>
      </c>
      <c r="B2078" s="187" t="s">
        <v>157</v>
      </c>
      <c r="C2078" t="s">
        <v>2</v>
      </c>
      <c r="D2078" t="s">
        <v>155</v>
      </c>
      <c r="E2078" s="13">
        <v>6</v>
      </c>
      <c r="F2078" s="13"/>
    </row>
    <row r="2079" spans="1:6" x14ac:dyDescent="0.35">
      <c r="A2079" s="187">
        <v>14730</v>
      </c>
      <c r="B2079" s="187" t="s">
        <v>158</v>
      </c>
      <c r="C2079" t="s">
        <v>2</v>
      </c>
      <c r="D2079" t="s">
        <v>155</v>
      </c>
      <c r="E2079" s="13">
        <v>6</v>
      </c>
      <c r="F2079" s="13"/>
    </row>
    <row r="2080" spans="1:6" x14ac:dyDescent="0.35">
      <c r="A2080" s="187">
        <v>14731</v>
      </c>
      <c r="B2080" s="187" t="s">
        <v>159</v>
      </c>
      <c r="C2080" t="s">
        <v>2</v>
      </c>
      <c r="D2080" t="s">
        <v>155</v>
      </c>
      <c r="E2080" s="13">
        <v>6</v>
      </c>
      <c r="F2080" s="13"/>
    </row>
    <row r="2081" spans="1:6" x14ac:dyDescent="0.35">
      <c r="A2081" s="187">
        <v>14732</v>
      </c>
      <c r="B2081" s="187" t="s">
        <v>210</v>
      </c>
      <c r="C2081" t="s">
        <v>2</v>
      </c>
      <c r="D2081" t="s">
        <v>206</v>
      </c>
      <c r="E2081" s="13">
        <v>5</v>
      </c>
      <c r="F2081" s="13"/>
    </row>
    <row r="2082" spans="1:6" x14ac:dyDescent="0.35">
      <c r="A2082" s="187">
        <v>14733</v>
      </c>
      <c r="B2082" s="187" t="s">
        <v>211</v>
      </c>
      <c r="C2082" t="s">
        <v>2</v>
      </c>
      <c r="D2082" t="s">
        <v>206</v>
      </c>
      <c r="E2082" s="13">
        <v>5</v>
      </c>
      <c r="F2082" s="13"/>
    </row>
    <row r="2083" spans="1:6" x14ac:dyDescent="0.35">
      <c r="A2083" s="187">
        <v>14735</v>
      </c>
      <c r="B2083" s="187" t="s">
        <v>125</v>
      </c>
      <c r="C2083" t="s">
        <v>2</v>
      </c>
      <c r="D2083" t="s">
        <v>154</v>
      </c>
      <c r="E2083" s="13">
        <v>6</v>
      </c>
      <c r="F2083" s="13"/>
    </row>
    <row r="2084" spans="1:6" x14ac:dyDescent="0.35">
      <c r="A2084" s="187">
        <v>14736</v>
      </c>
      <c r="B2084" s="187" t="s">
        <v>212</v>
      </c>
      <c r="C2084" t="s">
        <v>2</v>
      </c>
      <c r="D2084" t="s">
        <v>206</v>
      </c>
      <c r="E2084" s="13">
        <v>5</v>
      </c>
      <c r="F2084" s="13"/>
    </row>
    <row r="2085" spans="1:6" x14ac:dyDescent="0.35">
      <c r="A2085" s="187">
        <v>14737</v>
      </c>
      <c r="B2085" s="187" t="s">
        <v>160</v>
      </c>
      <c r="C2085" t="s">
        <v>2</v>
      </c>
      <c r="D2085" t="s">
        <v>155</v>
      </c>
      <c r="E2085" s="13">
        <v>6</v>
      </c>
      <c r="F2085" s="13"/>
    </row>
    <row r="2086" spans="1:6" x14ac:dyDescent="0.35">
      <c r="A2086" s="187">
        <v>14738</v>
      </c>
      <c r="B2086" s="187" t="s">
        <v>213</v>
      </c>
      <c r="C2086" t="s">
        <v>2</v>
      </c>
      <c r="D2086" t="s">
        <v>206</v>
      </c>
      <c r="E2086" s="13">
        <v>5</v>
      </c>
      <c r="F2086" s="13"/>
    </row>
    <row r="2087" spans="1:6" x14ac:dyDescent="0.35">
      <c r="A2087" s="187">
        <v>14739</v>
      </c>
      <c r="B2087" s="187" t="s">
        <v>126</v>
      </c>
      <c r="C2087" t="s">
        <v>2</v>
      </c>
      <c r="D2087" t="s">
        <v>154</v>
      </c>
      <c r="E2087" s="13">
        <v>6</v>
      </c>
      <c r="F2087" s="13"/>
    </row>
    <row r="2088" spans="1:6" x14ac:dyDescent="0.35">
      <c r="A2088" s="187">
        <v>14740</v>
      </c>
      <c r="B2088" s="187" t="s">
        <v>214</v>
      </c>
      <c r="C2088" t="s">
        <v>2</v>
      </c>
      <c r="D2088" t="s">
        <v>206</v>
      </c>
      <c r="E2088" s="13">
        <v>5</v>
      </c>
      <c r="F2088" s="13"/>
    </row>
    <row r="2089" spans="1:6" x14ac:dyDescent="0.35">
      <c r="A2089" s="187">
        <v>14741</v>
      </c>
      <c r="B2089" s="187" t="s">
        <v>161</v>
      </c>
      <c r="C2089" t="s">
        <v>2</v>
      </c>
      <c r="D2089" t="s">
        <v>155</v>
      </c>
      <c r="E2089" s="13">
        <v>6</v>
      </c>
      <c r="F2089" s="13"/>
    </row>
    <row r="2090" spans="1:6" x14ac:dyDescent="0.35">
      <c r="A2090" s="187">
        <v>14742</v>
      </c>
      <c r="B2090" s="187" t="s">
        <v>215</v>
      </c>
      <c r="C2090" t="s">
        <v>2</v>
      </c>
      <c r="D2090" t="s">
        <v>206</v>
      </c>
      <c r="E2090" s="13">
        <v>5</v>
      </c>
      <c r="F2090" s="13"/>
    </row>
    <row r="2091" spans="1:6" x14ac:dyDescent="0.35">
      <c r="A2091" s="187">
        <v>14743</v>
      </c>
      <c r="B2091" s="187" t="s">
        <v>162</v>
      </c>
      <c r="C2091" t="s">
        <v>2</v>
      </c>
      <c r="D2091" t="s">
        <v>155</v>
      </c>
      <c r="E2091" s="13">
        <v>6</v>
      </c>
      <c r="F2091" s="13"/>
    </row>
    <row r="2092" spans="1:6" x14ac:dyDescent="0.35">
      <c r="A2092" s="187">
        <v>14744</v>
      </c>
      <c r="B2092" s="187" t="s">
        <v>127</v>
      </c>
      <c r="C2092" t="s">
        <v>2</v>
      </c>
      <c r="D2092" t="s">
        <v>154</v>
      </c>
      <c r="E2092" s="13">
        <v>6</v>
      </c>
      <c r="F2092" s="13"/>
    </row>
    <row r="2093" spans="1:6" x14ac:dyDescent="0.35">
      <c r="A2093" s="187">
        <v>14745</v>
      </c>
      <c r="B2093" s="187" t="s">
        <v>128</v>
      </c>
      <c r="C2093" t="s">
        <v>2</v>
      </c>
      <c r="D2093" t="s">
        <v>154</v>
      </c>
      <c r="E2093" s="13">
        <v>6</v>
      </c>
      <c r="F2093" s="13"/>
    </row>
    <row r="2094" spans="1:6" x14ac:dyDescent="0.35">
      <c r="A2094" s="187">
        <v>14747</v>
      </c>
      <c r="B2094" s="187" t="s">
        <v>216</v>
      </c>
      <c r="C2094" t="s">
        <v>2</v>
      </c>
      <c r="D2094" t="s">
        <v>206</v>
      </c>
      <c r="E2094" s="13">
        <v>5</v>
      </c>
      <c r="F2094" s="13"/>
    </row>
    <row r="2095" spans="1:6" x14ac:dyDescent="0.35">
      <c r="A2095" s="187">
        <v>14748</v>
      </c>
      <c r="B2095" s="187" t="s">
        <v>163</v>
      </c>
      <c r="C2095" t="s">
        <v>2</v>
      </c>
      <c r="D2095" t="s">
        <v>155</v>
      </c>
      <c r="E2095" s="13">
        <v>6</v>
      </c>
      <c r="F2095" s="13"/>
    </row>
    <row r="2096" spans="1:6" x14ac:dyDescent="0.35">
      <c r="A2096" s="187">
        <v>14750</v>
      </c>
      <c r="B2096" s="187" t="s">
        <v>217</v>
      </c>
      <c r="C2096" t="s">
        <v>2</v>
      </c>
      <c r="D2096" t="s">
        <v>206</v>
      </c>
      <c r="E2096" s="13">
        <v>5</v>
      </c>
      <c r="F2096" s="13"/>
    </row>
    <row r="2097" spans="1:6" x14ac:dyDescent="0.35">
      <c r="A2097" s="187">
        <v>14751</v>
      </c>
      <c r="B2097" s="187" t="s">
        <v>164</v>
      </c>
      <c r="C2097" t="s">
        <v>2</v>
      </c>
      <c r="D2097" t="s">
        <v>155</v>
      </c>
      <c r="E2097" s="13">
        <v>6</v>
      </c>
      <c r="F2097" s="13"/>
    </row>
    <row r="2098" spans="1:6" x14ac:dyDescent="0.35">
      <c r="A2098" s="187">
        <v>14752</v>
      </c>
      <c r="B2098" s="187" t="s">
        <v>218</v>
      </c>
      <c r="C2098" t="s">
        <v>2</v>
      </c>
      <c r="D2098" t="s">
        <v>206</v>
      </c>
      <c r="E2098" s="13">
        <v>5</v>
      </c>
      <c r="F2098" s="13"/>
    </row>
    <row r="2099" spans="1:6" x14ac:dyDescent="0.35">
      <c r="A2099" s="187">
        <v>14753</v>
      </c>
      <c r="B2099" s="187" t="s">
        <v>165</v>
      </c>
      <c r="C2099" t="s">
        <v>2</v>
      </c>
      <c r="D2099" t="s">
        <v>155</v>
      </c>
      <c r="E2099" s="13">
        <v>6</v>
      </c>
      <c r="F2099" s="13"/>
    </row>
    <row r="2100" spans="1:6" x14ac:dyDescent="0.35">
      <c r="A2100" s="187">
        <v>14754</v>
      </c>
      <c r="B2100" s="187" t="s">
        <v>129</v>
      </c>
      <c r="C2100" t="s">
        <v>2</v>
      </c>
      <c r="D2100" t="s">
        <v>154</v>
      </c>
      <c r="E2100" s="13">
        <v>6</v>
      </c>
      <c r="F2100" s="13"/>
    </row>
    <row r="2101" spans="1:6" x14ac:dyDescent="0.35">
      <c r="A2101" s="187">
        <v>14755</v>
      </c>
      <c r="B2101" s="187" t="s">
        <v>166</v>
      </c>
      <c r="C2101" t="s">
        <v>2</v>
      </c>
      <c r="D2101" t="s">
        <v>155</v>
      </c>
      <c r="E2101" s="13">
        <v>6</v>
      </c>
      <c r="F2101" s="13"/>
    </row>
    <row r="2102" spans="1:6" x14ac:dyDescent="0.35">
      <c r="A2102" s="187">
        <v>14756</v>
      </c>
      <c r="B2102" s="187" t="s">
        <v>219</v>
      </c>
      <c r="C2102" t="s">
        <v>2</v>
      </c>
      <c r="D2102" t="s">
        <v>155</v>
      </c>
      <c r="E2102" s="13">
        <v>6</v>
      </c>
      <c r="F2102" s="13"/>
    </row>
    <row r="2103" spans="1:6" x14ac:dyDescent="0.35">
      <c r="A2103" s="187">
        <v>14757</v>
      </c>
      <c r="B2103" s="187" t="s">
        <v>220</v>
      </c>
      <c r="C2103" t="s">
        <v>2</v>
      </c>
      <c r="D2103" t="s">
        <v>206</v>
      </c>
      <c r="E2103" s="13">
        <v>5</v>
      </c>
      <c r="F2103" s="13"/>
    </row>
    <row r="2104" spans="1:6" x14ac:dyDescent="0.35">
      <c r="A2104" s="187">
        <v>14758</v>
      </c>
      <c r="B2104" s="187" t="s">
        <v>221</v>
      </c>
      <c r="C2104" t="s">
        <v>2</v>
      </c>
      <c r="D2104" t="s">
        <v>206</v>
      </c>
      <c r="E2104" s="13">
        <v>5</v>
      </c>
      <c r="F2104" s="13"/>
    </row>
    <row r="2105" spans="1:6" x14ac:dyDescent="0.35">
      <c r="A2105" s="187">
        <v>14760</v>
      </c>
      <c r="B2105" s="187" t="s">
        <v>167</v>
      </c>
      <c r="C2105" t="s">
        <v>2</v>
      </c>
      <c r="D2105" t="s">
        <v>155</v>
      </c>
      <c r="E2105" s="13">
        <v>6</v>
      </c>
      <c r="F2105" s="13"/>
    </row>
    <row r="2106" spans="1:6" x14ac:dyDescent="0.35">
      <c r="A2106" s="187">
        <v>14766</v>
      </c>
      <c r="B2106" s="187" t="s">
        <v>168</v>
      </c>
      <c r="C2106" t="s">
        <v>2</v>
      </c>
      <c r="D2106" t="s">
        <v>155</v>
      </c>
      <c r="E2106" s="13">
        <v>6</v>
      </c>
      <c r="F2106" s="13"/>
    </row>
    <row r="2107" spans="1:6" x14ac:dyDescent="0.35">
      <c r="A2107" s="187">
        <v>14767</v>
      </c>
      <c r="B2107" s="187" t="s">
        <v>222</v>
      </c>
      <c r="C2107" t="s">
        <v>2</v>
      </c>
      <c r="D2107" t="s">
        <v>206</v>
      </c>
      <c r="E2107" s="13">
        <v>5</v>
      </c>
      <c r="F2107" s="13"/>
    </row>
    <row r="2108" spans="1:6" x14ac:dyDescent="0.35">
      <c r="A2108" s="187">
        <v>14769</v>
      </c>
      <c r="B2108" s="187" t="s">
        <v>223</v>
      </c>
      <c r="C2108" t="s">
        <v>2</v>
      </c>
      <c r="D2108" t="s">
        <v>206</v>
      </c>
      <c r="E2108" s="13">
        <v>5</v>
      </c>
      <c r="F2108" s="13"/>
    </row>
    <row r="2109" spans="1:6" x14ac:dyDescent="0.35">
      <c r="A2109" s="187">
        <v>14770</v>
      </c>
      <c r="B2109" s="187" t="s">
        <v>169</v>
      </c>
      <c r="C2109" t="s">
        <v>2</v>
      </c>
      <c r="D2109" t="s">
        <v>155</v>
      </c>
      <c r="E2109" s="13">
        <v>6</v>
      </c>
      <c r="F2109" s="13"/>
    </row>
    <row r="2110" spans="1:6" x14ac:dyDescent="0.35">
      <c r="A2110" s="187">
        <v>14772</v>
      </c>
      <c r="B2110" s="187" t="s">
        <v>170</v>
      </c>
      <c r="C2110" t="s">
        <v>2</v>
      </c>
      <c r="D2110" t="s">
        <v>155</v>
      </c>
      <c r="E2110" s="13">
        <v>6</v>
      </c>
      <c r="F2110" s="13"/>
    </row>
    <row r="2111" spans="1:6" x14ac:dyDescent="0.35">
      <c r="A2111" s="187">
        <v>14774</v>
      </c>
      <c r="B2111" s="187" t="s">
        <v>130</v>
      </c>
      <c r="C2111" t="s">
        <v>2</v>
      </c>
      <c r="D2111" t="s">
        <v>154</v>
      </c>
      <c r="E2111" s="13">
        <v>6</v>
      </c>
      <c r="F2111" s="13"/>
    </row>
    <row r="2112" spans="1:6" x14ac:dyDescent="0.35">
      <c r="A2112" s="187">
        <v>14775</v>
      </c>
      <c r="B2112" s="187" t="s">
        <v>224</v>
      </c>
      <c r="C2112" t="s">
        <v>2</v>
      </c>
      <c r="D2112" t="s">
        <v>206</v>
      </c>
      <c r="E2112" s="13">
        <v>5</v>
      </c>
      <c r="F2112" s="13"/>
    </row>
    <row r="2113" spans="1:6" x14ac:dyDescent="0.35">
      <c r="A2113" s="187">
        <v>14777</v>
      </c>
      <c r="B2113" s="187" t="s">
        <v>131</v>
      </c>
      <c r="C2113" t="s">
        <v>2</v>
      </c>
      <c r="D2113" t="s">
        <v>154</v>
      </c>
      <c r="E2113" s="13">
        <v>6</v>
      </c>
      <c r="F2113" s="13"/>
    </row>
    <row r="2114" spans="1:6" x14ac:dyDescent="0.35">
      <c r="A2114" s="187">
        <v>14778</v>
      </c>
      <c r="B2114" s="187" t="s">
        <v>171</v>
      </c>
      <c r="C2114" t="s">
        <v>2</v>
      </c>
      <c r="D2114" t="s">
        <v>155</v>
      </c>
      <c r="E2114" s="13">
        <v>6</v>
      </c>
      <c r="F2114" s="13"/>
    </row>
    <row r="2115" spans="1:6" x14ac:dyDescent="0.35">
      <c r="A2115" s="187">
        <v>14779</v>
      </c>
      <c r="B2115" s="187" t="s">
        <v>172</v>
      </c>
      <c r="C2115" t="s">
        <v>2</v>
      </c>
      <c r="D2115" t="s">
        <v>155</v>
      </c>
      <c r="E2115" s="13">
        <v>6</v>
      </c>
      <c r="F2115" s="13"/>
    </row>
    <row r="2116" spans="1:6" x14ac:dyDescent="0.35">
      <c r="A2116" s="187">
        <v>14781</v>
      </c>
      <c r="B2116" s="187" t="s">
        <v>225</v>
      </c>
      <c r="C2116" t="s">
        <v>2</v>
      </c>
      <c r="D2116" t="s">
        <v>206</v>
      </c>
      <c r="E2116" s="13">
        <v>5</v>
      </c>
      <c r="F2116" s="13"/>
    </row>
    <row r="2117" spans="1:6" x14ac:dyDescent="0.35">
      <c r="A2117" s="187">
        <v>14782</v>
      </c>
      <c r="B2117" s="187" t="s">
        <v>226</v>
      </c>
      <c r="C2117" t="s">
        <v>2</v>
      </c>
      <c r="D2117" t="s">
        <v>206</v>
      </c>
      <c r="E2117" s="13">
        <v>5</v>
      </c>
      <c r="F2117" s="13"/>
    </row>
    <row r="2118" spans="1:6" x14ac:dyDescent="0.35">
      <c r="A2118" s="187">
        <v>14783</v>
      </c>
      <c r="B2118" s="187" t="s">
        <v>173</v>
      </c>
      <c r="C2118" t="s">
        <v>2</v>
      </c>
      <c r="D2118" t="s">
        <v>155</v>
      </c>
      <c r="E2118" s="13">
        <v>6</v>
      </c>
      <c r="F2118" s="13"/>
    </row>
    <row r="2119" spans="1:6" x14ac:dyDescent="0.35">
      <c r="A2119" s="187">
        <v>14784</v>
      </c>
      <c r="B2119" s="187" t="s">
        <v>227</v>
      </c>
      <c r="C2119" t="s">
        <v>2</v>
      </c>
      <c r="D2119" t="s">
        <v>206</v>
      </c>
      <c r="E2119" s="13">
        <v>5</v>
      </c>
      <c r="F2119" s="13"/>
    </row>
    <row r="2120" spans="1:6" x14ac:dyDescent="0.35">
      <c r="A2120" s="187">
        <v>14785</v>
      </c>
      <c r="B2120" s="187" t="s">
        <v>228</v>
      </c>
      <c r="C2120" t="s">
        <v>2</v>
      </c>
      <c r="D2120" t="s">
        <v>206</v>
      </c>
      <c r="E2120" s="13">
        <v>5</v>
      </c>
      <c r="F2120" s="13"/>
    </row>
    <row r="2121" spans="1:6" x14ac:dyDescent="0.35">
      <c r="A2121" s="187">
        <v>14786</v>
      </c>
      <c r="B2121" s="187" t="s">
        <v>132</v>
      </c>
      <c r="C2121" t="s">
        <v>2</v>
      </c>
      <c r="D2121" t="s">
        <v>154</v>
      </c>
      <c r="E2121" s="13">
        <v>6</v>
      </c>
      <c r="F2121" s="13"/>
    </row>
    <row r="2122" spans="1:6" x14ac:dyDescent="0.35">
      <c r="A2122" s="187">
        <v>14787</v>
      </c>
      <c r="B2122" s="187" t="s">
        <v>229</v>
      </c>
      <c r="C2122" t="s">
        <v>2</v>
      </c>
      <c r="D2122" t="s">
        <v>206</v>
      </c>
      <c r="E2122" s="13">
        <v>5</v>
      </c>
      <c r="F2122" s="13"/>
    </row>
    <row r="2123" spans="1:6" x14ac:dyDescent="0.35">
      <c r="A2123" s="187">
        <v>14788</v>
      </c>
      <c r="B2123" s="187" t="s">
        <v>174</v>
      </c>
      <c r="C2123" t="s">
        <v>2</v>
      </c>
      <c r="D2123" t="s">
        <v>155</v>
      </c>
      <c r="E2123" s="13">
        <v>6</v>
      </c>
      <c r="F2123" s="13"/>
    </row>
    <row r="2124" spans="1:6" x14ac:dyDescent="0.35">
      <c r="A2124" s="187">
        <v>14801</v>
      </c>
      <c r="B2124" s="187" t="s">
        <v>1831</v>
      </c>
      <c r="C2124" t="s">
        <v>1</v>
      </c>
      <c r="D2124" t="s">
        <v>1174</v>
      </c>
      <c r="E2124" s="13">
        <v>6</v>
      </c>
      <c r="F2124" s="13"/>
    </row>
    <row r="2125" spans="1:6" x14ac:dyDescent="0.35">
      <c r="A2125" s="187">
        <v>14802</v>
      </c>
      <c r="B2125" s="187" t="s">
        <v>133</v>
      </c>
      <c r="C2125" t="s">
        <v>2</v>
      </c>
      <c r="D2125" t="s">
        <v>154</v>
      </c>
      <c r="E2125" s="13">
        <v>6</v>
      </c>
      <c r="F2125" s="13"/>
    </row>
    <row r="2126" spans="1:6" x14ac:dyDescent="0.35">
      <c r="A2126" s="187">
        <v>14803</v>
      </c>
      <c r="B2126" s="187" t="s">
        <v>134</v>
      </c>
      <c r="C2126" t="s">
        <v>2</v>
      </c>
      <c r="D2126" t="s">
        <v>154</v>
      </c>
      <c r="E2126" s="13">
        <v>6</v>
      </c>
      <c r="F2126" s="13"/>
    </row>
    <row r="2127" spans="1:6" x14ac:dyDescent="0.35">
      <c r="A2127" s="187">
        <v>14804</v>
      </c>
      <c r="B2127" s="187" t="s">
        <v>135</v>
      </c>
      <c r="C2127" t="s">
        <v>2</v>
      </c>
      <c r="D2127" t="s">
        <v>154</v>
      </c>
      <c r="E2127" s="13">
        <v>6</v>
      </c>
      <c r="F2127" s="13"/>
    </row>
    <row r="2128" spans="1:6" x14ac:dyDescent="0.35">
      <c r="A2128" s="187">
        <v>14805</v>
      </c>
      <c r="B2128" s="187" t="s">
        <v>1832</v>
      </c>
      <c r="C2128" t="s">
        <v>1</v>
      </c>
      <c r="D2128" t="s">
        <v>1175</v>
      </c>
      <c r="E2128" s="13">
        <v>6</v>
      </c>
      <c r="F2128" s="13"/>
    </row>
    <row r="2129" spans="1:6" x14ac:dyDescent="0.35">
      <c r="A2129" s="187">
        <v>14806</v>
      </c>
      <c r="B2129" s="187" t="s">
        <v>136</v>
      </c>
      <c r="C2129" t="s">
        <v>2</v>
      </c>
      <c r="D2129" t="s">
        <v>154</v>
      </c>
      <c r="E2129" s="13">
        <v>6</v>
      </c>
      <c r="F2129" s="13"/>
    </row>
    <row r="2130" spans="1:6" x14ac:dyDescent="0.35">
      <c r="A2130" s="187">
        <v>14807</v>
      </c>
      <c r="B2130" s="187" t="s">
        <v>1833</v>
      </c>
      <c r="C2130" t="s">
        <v>1</v>
      </c>
      <c r="D2130" t="s">
        <v>1174</v>
      </c>
      <c r="E2130" s="13">
        <v>6</v>
      </c>
      <c r="F2130" s="13"/>
    </row>
    <row r="2131" spans="1:6" x14ac:dyDescent="0.35">
      <c r="A2131" s="187">
        <v>14808</v>
      </c>
      <c r="B2131" s="187" t="s">
        <v>1834</v>
      </c>
      <c r="C2131" t="s">
        <v>1</v>
      </c>
      <c r="D2131" t="s">
        <v>1174</v>
      </c>
      <c r="E2131" s="13">
        <v>6</v>
      </c>
      <c r="F2131" s="13"/>
    </row>
    <row r="2132" spans="1:6" x14ac:dyDescent="0.35">
      <c r="A2132" s="187">
        <v>14809</v>
      </c>
      <c r="B2132" s="187" t="s">
        <v>1835</v>
      </c>
      <c r="C2132" t="s">
        <v>1</v>
      </c>
      <c r="D2132" t="s">
        <v>1174</v>
      </c>
      <c r="E2132" s="13">
        <v>6</v>
      </c>
      <c r="F2132" s="13"/>
    </row>
    <row r="2133" spans="1:6" x14ac:dyDescent="0.35">
      <c r="A2133" s="187">
        <v>14810</v>
      </c>
      <c r="B2133" s="187" t="s">
        <v>1836</v>
      </c>
      <c r="C2133" t="s">
        <v>1</v>
      </c>
      <c r="D2133" t="s">
        <v>1174</v>
      </c>
      <c r="E2133" s="13">
        <v>6</v>
      </c>
      <c r="F2133" s="13"/>
    </row>
    <row r="2134" spans="1:6" x14ac:dyDescent="0.35">
      <c r="A2134" s="187">
        <v>14812</v>
      </c>
      <c r="B2134" s="187" t="s">
        <v>1837</v>
      </c>
      <c r="C2134" t="s">
        <v>1</v>
      </c>
      <c r="D2134" t="s">
        <v>1175</v>
      </c>
      <c r="E2134" s="13">
        <v>6</v>
      </c>
      <c r="F2134" s="13"/>
    </row>
    <row r="2135" spans="1:6" x14ac:dyDescent="0.35">
      <c r="A2135" s="187">
        <v>14813</v>
      </c>
      <c r="B2135" s="187" t="s">
        <v>137</v>
      </c>
      <c r="C2135" t="s">
        <v>2</v>
      </c>
      <c r="D2135" t="s">
        <v>154</v>
      </c>
      <c r="E2135" s="13">
        <v>6</v>
      </c>
      <c r="F2135" s="13"/>
    </row>
    <row r="2136" spans="1:6" x14ac:dyDescent="0.35">
      <c r="A2136" s="187">
        <v>14814</v>
      </c>
      <c r="B2136" s="187" t="s">
        <v>1838</v>
      </c>
      <c r="C2136" t="s">
        <v>1</v>
      </c>
      <c r="D2136" t="s">
        <v>1176</v>
      </c>
      <c r="E2136" s="13">
        <v>5</v>
      </c>
      <c r="F2136" s="13"/>
    </row>
    <row r="2137" spans="1:6" x14ac:dyDescent="0.35">
      <c r="A2137" s="187">
        <v>14815</v>
      </c>
      <c r="B2137" s="187" t="s">
        <v>1839</v>
      </c>
      <c r="C2137" t="s">
        <v>1</v>
      </c>
      <c r="D2137" t="s">
        <v>1175</v>
      </c>
      <c r="E2137" s="13">
        <v>6</v>
      </c>
      <c r="F2137" s="13"/>
    </row>
    <row r="2138" spans="1:6" x14ac:dyDescent="0.35">
      <c r="A2138" s="187">
        <v>14816</v>
      </c>
      <c r="B2138" s="187" t="s">
        <v>1840</v>
      </c>
      <c r="C2138" t="s">
        <v>1</v>
      </c>
      <c r="D2138" t="s">
        <v>1176</v>
      </c>
      <c r="E2138" s="13">
        <v>5</v>
      </c>
      <c r="F2138" s="13"/>
    </row>
    <row r="2139" spans="1:6" x14ac:dyDescent="0.35">
      <c r="A2139" s="187">
        <v>14817</v>
      </c>
      <c r="B2139" s="187" t="s">
        <v>1841</v>
      </c>
      <c r="C2139" t="s">
        <v>1</v>
      </c>
      <c r="D2139" t="s">
        <v>1168</v>
      </c>
      <c r="E2139" s="13">
        <v>6</v>
      </c>
      <c r="F2139" s="13"/>
    </row>
    <row r="2140" spans="1:6" x14ac:dyDescent="0.35">
      <c r="A2140" s="187">
        <v>14818</v>
      </c>
      <c r="B2140" s="187" t="s">
        <v>1842</v>
      </c>
      <c r="C2140" t="s">
        <v>1</v>
      </c>
      <c r="D2140" t="s">
        <v>1175</v>
      </c>
      <c r="E2140" s="13">
        <v>6</v>
      </c>
      <c r="F2140" s="13"/>
    </row>
    <row r="2141" spans="1:6" x14ac:dyDescent="0.35">
      <c r="A2141" s="187">
        <v>14819</v>
      </c>
      <c r="B2141" s="187" t="s">
        <v>1843</v>
      </c>
      <c r="C2141" t="s">
        <v>1</v>
      </c>
      <c r="D2141" t="s">
        <v>1174</v>
      </c>
      <c r="E2141" s="13">
        <v>6</v>
      </c>
      <c r="F2141" s="13"/>
    </row>
    <row r="2142" spans="1:6" x14ac:dyDescent="0.35">
      <c r="A2142" s="187">
        <v>14820</v>
      </c>
      <c r="B2142" s="187" t="s">
        <v>1844</v>
      </c>
      <c r="C2142" t="s">
        <v>1</v>
      </c>
      <c r="D2142" t="s">
        <v>1174</v>
      </c>
      <c r="E2142" s="13">
        <v>6</v>
      </c>
      <c r="F2142" s="13"/>
    </row>
    <row r="2143" spans="1:6" x14ac:dyDescent="0.35">
      <c r="A2143" s="187">
        <v>14821</v>
      </c>
      <c r="B2143" s="187" t="s">
        <v>1845</v>
      </c>
      <c r="C2143" t="s">
        <v>1</v>
      </c>
      <c r="D2143" t="s">
        <v>1174</v>
      </c>
      <c r="E2143" s="13">
        <v>6</v>
      </c>
      <c r="F2143" s="13"/>
    </row>
    <row r="2144" spans="1:6" x14ac:dyDescent="0.35">
      <c r="A2144" s="187">
        <v>14822</v>
      </c>
      <c r="B2144" s="187" t="s">
        <v>138</v>
      </c>
      <c r="C2144" t="s">
        <v>2</v>
      </c>
      <c r="D2144" t="s">
        <v>154</v>
      </c>
      <c r="E2144" s="13">
        <v>6</v>
      </c>
      <c r="F2144" s="13"/>
    </row>
    <row r="2145" spans="1:6" x14ac:dyDescent="0.35">
      <c r="A2145" s="187">
        <v>14823</v>
      </c>
      <c r="B2145" s="187" t="s">
        <v>1846</v>
      </c>
      <c r="C2145" t="s">
        <v>1</v>
      </c>
      <c r="D2145" t="s">
        <v>1174</v>
      </c>
      <c r="E2145" s="13">
        <v>6</v>
      </c>
      <c r="F2145" s="13"/>
    </row>
    <row r="2146" spans="1:6" x14ac:dyDescent="0.35">
      <c r="A2146" s="187">
        <v>14824</v>
      </c>
      <c r="B2146" s="187" t="s">
        <v>1847</v>
      </c>
      <c r="C2146" t="s">
        <v>1</v>
      </c>
      <c r="D2146" t="s">
        <v>1175</v>
      </c>
      <c r="E2146" s="13">
        <v>6</v>
      </c>
      <c r="F2146" s="13"/>
    </row>
    <row r="2147" spans="1:6" x14ac:dyDescent="0.35">
      <c r="A2147" s="187">
        <v>14825</v>
      </c>
      <c r="B2147" s="187" t="s">
        <v>1176</v>
      </c>
      <c r="C2147" t="s">
        <v>1</v>
      </c>
      <c r="D2147" t="s">
        <v>1176</v>
      </c>
      <c r="E2147" s="13">
        <v>5</v>
      </c>
      <c r="F2147" s="13"/>
    </row>
    <row r="2148" spans="1:6" x14ac:dyDescent="0.35">
      <c r="A2148" s="187">
        <v>14826</v>
      </c>
      <c r="B2148" s="187" t="s">
        <v>1848</v>
      </c>
      <c r="C2148" t="s">
        <v>1</v>
      </c>
      <c r="D2148" t="s">
        <v>1174</v>
      </c>
      <c r="E2148" s="13">
        <v>6</v>
      </c>
      <c r="F2148" s="13"/>
    </row>
    <row r="2149" spans="1:6" x14ac:dyDescent="0.35">
      <c r="A2149" s="187">
        <v>14827</v>
      </c>
      <c r="B2149" s="187" t="s">
        <v>1849</v>
      </c>
      <c r="C2149" t="s">
        <v>1</v>
      </c>
      <c r="D2149" t="s">
        <v>1174</v>
      </c>
      <c r="E2149" s="13">
        <v>6</v>
      </c>
      <c r="F2149" s="13"/>
    </row>
    <row r="2150" spans="1:6" x14ac:dyDescent="0.35">
      <c r="A2150" s="187">
        <v>14830</v>
      </c>
      <c r="B2150" s="187" t="s">
        <v>1850</v>
      </c>
      <c r="C2150" t="s">
        <v>1</v>
      </c>
      <c r="D2150" t="s">
        <v>1174</v>
      </c>
      <c r="E2150" s="13">
        <v>6</v>
      </c>
      <c r="F2150" s="13"/>
    </row>
    <row r="2151" spans="1:6" x14ac:dyDescent="0.35">
      <c r="A2151" s="187">
        <v>14831</v>
      </c>
      <c r="B2151" s="187" t="s">
        <v>1850</v>
      </c>
      <c r="C2151" t="s">
        <v>1</v>
      </c>
      <c r="D2151" t="s">
        <v>1174</v>
      </c>
      <c r="E2151" s="13">
        <v>6</v>
      </c>
      <c r="F2151" s="13"/>
    </row>
    <row r="2152" spans="1:6" x14ac:dyDescent="0.35">
      <c r="A2152" s="187">
        <v>14836</v>
      </c>
      <c r="B2152" s="187" t="s">
        <v>537</v>
      </c>
      <c r="C2152" t="s">
        <v>2</v>
      </c>
      <c r="D2152" t="s">
        <v>302</v>
      </c>
      <c r="E2152" s="13">
        <v>5</v>
      </c>
      <c r="F2152" s="13"/>
    </row>
    <row r="2153" spans="1:6" x14ac:dyDescent="0.35">
      <c r="A2153" s="187">
        <v>14837</v>
      </c>
      <c r="B2153" s="187" t="s">
        <v>1851</v>
      </c>
      <c r="C2153" t="s">
        <v>5</v>
      </c>
      <c r="D2153" t="s">
        <v>1173</v>
      </c>
      <c r="E2153" s="13">
        <v>5</v>
      </c>
      <c r="F2153" s="13"/>
    </row>
    <row r="2154" spans="1:6" x14ac:dyDescent="0.35">
      <c r="A2154" s="187">
        <v>14838</v>
      </c>
      <c r="B2154" s="187" t="s">
        <v>1852</v>
      </c>
      <c r="C2154" t="s">
        <v>1</v>
      </c>
      <c r="D2154" t="s">
        <v>1176</v>
      </c>
      <c r="E2154" s="13">
        <v>5</v>
      </c>
      <c r="F2154" s="13"/>
    </row>
    <row r="2155" spans="1:6" x14ac:dyDescent="0.35">
      <c r="A2155" s="187">
        <v>14839</v>
      </c>
      <c r="B2155" s="187" t="s">
        <v>1853</v>
      </c>
      <c r="C2155" t="s">
        <v>1</v>
      </c>
      <c r="D2155" t="s">
        <v>1174</v>
      </c>
      <c r="E2155" s="13">
        <v>6</v>
      </c>
      <c r="F2155" s="13"/>
    </row>
    <row r="2156" spans="1:6" x14ac:dyDescent="0.35">
      <c r="A2156" s="187">
        <v>14840</v>
      </c>
      <c r="B2156" s="187" t="s">
        <v>1854</v>
      </c>
      <c r="C2156" t="s">
        <v>1</v>
      </c>
      <c r="D2156" t="s">
        <v>1174</v>
      </c>
      <c r="E2156" s="13">
        <v>6</v>
      </c>
      <c r="F2156" s="13"/>
    </row>
    <row r="2157" spans="1:6" x14ac:dyDescent="0.35">
      <c r="A2157" s="187">
        <v>14841</v>
      </c>
      <c r="B2157" s="187" t="s">
        <v>1855</v>
      </c>
      <c r="C2157" t="s">
        <v>1</v>
      </c>
      <c r="D2157" t="s">
        <v>1175</v>
      </c>
      <c r="E2157" s="13">
        <v>6</v>
      </c>
      <c r="F2157" s="13"/>
    </row>
    <row r="2158" spans="1:6" x14ac:dyDescent="0.35">
      <c r="A2158" s="187">
        <v>14842</v>
      </c>
      <c r="B2158" s="187" t="s">
        <v>1856</v>
      </c>
      <c r="C2158" t="s">
        <v>5</v>
      </c>
      <c r="D2158" t="s">
        <v>1173</v>
      </c>
      <c r="E2158" s="13">
        <v>5</v>
      </c>
      <c r="F2158" s="13"/>
    </row>
    <row r="2159" spans="1:6" x14ac:dyDescent="0.35">
      <c r="A2159" s="187">
        <v>14843</v>
      </c>
      <c r="B2159" s="187" t="s">
        <v>1857</v>
      </c>
      <c r="C2159" t="s">
        <v>1</v>
      </c>
      <c r="D2159" t="s">
        <v>1174</v>
      </c>
      <c r="E2159" s="13">
        <v>6</v>
      </c>
      <c r="F2159" s="13"/>
    </row>
    <row r="2160" spans="1:6" x14ac:dyDescent="0.35">
      <c r="A2160" s="187">
        <v>14845</v>
      </c>
      <c r="B2160" s="187" t="s">
        <v>1858</v>
      </c>
      <c r="C2160" t="s">
        <v>1</v>
      </c>
      <c r="D2160" t="s">
        <v>1176</v>
      </c>
      <c r="E2160" s="13">
        <v>5</v>
      </c>
      <c r="F2160" s="13"/>
    </row>
    <row r="2161" spans="1:6" x14ac:dyDescent="0.35">
      <c r="A2161" s="187">
        <v>14846</v>
      </c>
      <c r="B2161" s="187" t="s">
        <v>538</v>
      </c>
      <c r="C2161" t="s">
        <v>2</v>
      </c>
      <c r="D2161" t="s">
        <v>302</v>
      </c>
      <c r="E2161" s="13">
        <v>5</v>
      </c>
      <c r="F2161" s="13"/>
    </row>
    <row r="2162" spans="1:6" x14ac:dyDescent="0.35">
      <c r="A2162" s="187">
        <v>14847</v>
      </c>
      <c r="B2162" s="187" t="s">
        <v>1859</v>
      </c>
      <c r="C2162" t="s">
        <v>5</v>
      </c>
      <c r="D2162" t="s">
        <v>1169</v>
      </c>
      <c r="E2162" s="13">
        <v>5</v>
      </c>
      <c r="F2162" s="13"/>
    </row>
    <row r="2163" spans="1:6" x14ac:dyDescent="0.35">
      <c r="A2163" s="187">
        <v>14850</v>
      </c>
      <c r="B2163" s="187" t="s">
        <v>1860</v>
      </c>
      <c r="C2163" t="s">
        <v>1</v>
      </c>
      <c r="D2163" t="s">
        <v>1168</v>
      </c>
      <c r="E2163" s="13">
        <v>6</v>
      </c>
      <c r="F2163" s="13"/>
    </row>
    <row r="2164" spans="1:6" x14ac:dyDescent="0.35">
      <c r="A2164" s="187">
        <v>14851</v>
      </c>
      <c r="B2164" s="187" t="s">
        <v>1860</v>
      </c>
      <c r="C2164" t="s">
        <v>1</v>
      </c>
      <c r="D2164" t="s">
        <v>1168</v>
      </c>
      <c r="E2164" s="13">
        <v>6</v>
      </c>
      <c r="F2164" s="13"/>
    </row>
    <row r="2165" spans="1:6" x14ac:dyDescent="0.35">
      <c r="A2165" s="187">
        <v>14852</v>
      </c>
      <c r="B2165" s="187" t="s">
        <v>1860</v>
      </c>
      <c r="C2165" t="s">
        <v>1</v>
      </c>
      <c r="D2165" t="s">
        <v>1168</v>
      </c>
      <c r="E2165" s="13">
        <v>6</v>
      </c>
      <c r="F2165" s="13"/>
    </row>
    <row r="2166" spans="1:6" x14ac:dyDescent="0.35">
      <c r="A2166" s="187">
        <v>14853</v>
      </c>
      <c r="B2166" s="187" t="s">
        <v>1860</v>
      </c>
      <c r="C2166" t="s">
        <v>1</v>
      </c>
      <c r="D2166" t="s">
        <v>1168</v>
      </c>
      <c r="E2166" s="13">
        <v>6</v>
      </c>
      <c r="F2166" s="13"/>
    </row>
    <row r="2167" spans="1:6" x14ac:dyDescent="0.35">
      <c r="A2167" s="187">
        <v>14854</v>
      </c>
      <c r="B2167" s="187" t="s">
        <v>1861</v>
      </c>
      <c r="C2167" t="s">
        <v>1</v>
      </c>
      <c r="D2167" t="s">
        <v>1168</v>
      </c>
      <c r="E2167" s="13">
        <v>6</v>
      </c>
      <c r="F2167" s="13"/>
    </row>
    <row r="2168" spans="1:6" x14ac:dyDescent="0.35">
      <c r="A2168" s="187">
        <v>14855</v>
      </c>
      <c r="B2168" s="187" t="s">
        <v>1862</v>
      </c>
      <c r="C2168" t="s">
        <v>1</v>
      </c>
      <c r="D2168" t="s">
        <v>1174</v>
      </c>
      <c r="E2168" s="13">
        <v>6</v>
      </c>
      <c r="F2168" s="13"/>
    </row>
    <row r="2169" spans="1:6" x14ac:dyDescent="0.35">
      <c r="A2169" s="187">
        <v>14856</v>
      </c>
      <c r="B2169" s="187" t="s">
        <v>1863</v>
      </c>
      <c r="C2169" t="s">
        <v>1</v>
      </c>
      <c r="D2169" t="s">
        <v>1174</v>
      </c>
      <c r="E2169" s="13">
        <v>6</v>
      </c>
      <c r="F2169" s="13"/>
    </row>
    <row r="2170" spans="1:6" x14ac:dyDescent="0.35">
      <c r="A2170" s="187">
        <v>14857</v>
      </c>
      <c r="B2170" s="187" t="s">
        <v>1864</v>
      </c>
      <c r="C2170" t="s">
        <v>5</v>
      </c>
      <c r="D2170" t="s">
        <v>1173</v>
      </c>
      <c r="E2170" s="13">
        <v>5</v>
      </c>
      <c r="F2170" s="13"/>
    </row>
    <row r="2171" spans="1:6" x14ac:dyDescent="0.35">
      <c r="A2171" s="187">
        <v>14858</v>
      </c>
      <c r="B2171" s="187" t="s">
        <v>1865</v>
      </c>
      <c r="C2171" t="s">
        <v>1</v>
      </c>
      <c r="D2171" t="s">
        <v>1174</v>
      </c>
      <c r="E2171" s="13">
        <v>6</v>
      </c>
      <c r="F2171" s="13"/>
    </row>
    <row r="2172" spans="1:6" x14ac:dyDescent="0.35">
      <c r="A2172" s="187">
        <v>14859</v>
      </c>
      <c r="B2172" s="187" t="s">
        <v>1866</v>
      </c>
      <c r="C2172" t="s">
        <v>1</v>
      </c>
      <c r="D2172" t="s">
        <v>1171</v>
      </c>
      <c r="E2172" s="13">
        <v>5</v>
      </c>
      <c r="F2172" s="13"/>
    </row>
    <row r="2173" spans="1:6" x14ac:dyDescent="0.35">
      <c r="A2173" s="187">
        <v>14860</v>
      </c>
      <c r="B2173" s="187" t="s">
        <v>1867</v>
      </c>
      <c r="C2173" t="s">
        <v>5</v>
      </c>
      <c r="D2173" t="s">
        <v>1169</v>
      </c>
      <c r="E2173" s="13">
        <v>5</v>
      </c>
      <c r="F2173" s="13"/>
    </row>
    <row r="2174" spans="1:6" x14ac:dyDescent="0.35">
      <c r="A2174" s="187">
        <v>14861</v>
      </c>
      <c r="B2174" s="187" t="s">
        <v>1868</v>
      </c>
      <c r="C2174" t="s">
        <v>1</v>
      </c>
      <c r="D2174" t="s">
        <v>1176</v>
      </c>
      <c r="E2174" s="13">
        <v>5</v>
      </c>
      <c r="F2174" s="13"/>
    </row>
    <row r="2175" spans="1:6" x14ac:dyDescent="0.35">
      <c r="A2175" s="187">
        <v>14863</v>
      </c>
      <c r="B2175" s="187" t="s">
        <v>1869</v>
      </c>
      <c r="C2175" t="s">
        <v>1</v>
      </c>
      <c r="D2175" t="s">
        <v>1175</v>
      </c>
      <c r="E2175" s="13">
        <v>6</v>
      </c>
      <c r="F2175" s="13"/>
    </row>
    <row r="2176" spans="1:6" x14ac:dyDescent="0.35">
      <c r="A2176" s="187">
        <v>14864</v>
      </c>
      <c r="B2176" s="187" t="s">
        <v>1870</v>
      </c>
      <c r="C2176" t="s">
        <v>1</v>
      </c>
      <c r="D2176" t="s">
        <v>1176</v>
      </c>
      <c r="E2176" s="13">
        <v>5</v>
      </c>
      <c r="F2176" s="13"/>
    </row>
    <row r="2177" spans="1:6" x14ac:dyDescent="0.35">
      <c r="A2177" s="187">
        <v>14865</v>
      </c>
      <c r="B2177" s="187" t="s">
        <v>1871</v>
      </c>
      <c r="C2177" t="s">
        <v>1</v>
      </c>
      <c r="D2177" t="s">
        <v>1175</v>
      </c>
      <c r="E2177" s="13">
        <v>6</v>
      </c>
      <c r="F2177" s="13"/>
    </row>
    <row r="2178" spans="1:6" x14ac:dyDescent="0.35">
      <c r="A2178" s="187">
        <v>14867</v>
      </c>
      <c r="B2178" s="187" t="s">
        <v>1872</v>
      </c>
      <c r="C2178" t="s">
        <v>1</v>
      </c>
      <c r="D2178" t="s">
        <v>1168</v>
      </c>
      <c r="E2178" s="13">
        <v>6</v>
      </c>
      <c r="F2178" s="13"/>
    </row>
    <row r="2179" spans="1:6" x14ac:dyDescent="0.35">
      <c r="A2179" s="187">
        <v>14869</v>
      </c>
      <c r="B2179" s="187" t="s">
        <v>1873</v>
      </c>
      <c r="C2179" t="s">
        <v>1</v>
      </c>
      <c r="D2179" t="s">
        <v>1175</v>
      </c>
      <c r="E2179" s="13">
        <v>6</v>
      </c>
      <c r="F2179" s="13"/>
    </row>
    <row r="2180" spans="1:6" x14ac:dyDescent="0.35">
      <c r="A2180" s="187">
        <v>14870</v>
      </c>
      <c r="B2180" s="187" t="s">
        <v>1874</v>
      </c>
      <c r="C2180" t="s">
        <v>1</v>
      </c>
      <c r="D2180" t="s">
        <v>1174</v>
      </c>
      <c r="E2180" s="13">
        <v>6</v>
      </c>
      <c r="F2180" s="13"/>
    </row>
    <row r="2181" spans="1:6" x14ac:dyDescent="0.35">
      <c r="A2181" s="187">
        <v>14871</v>
      </c>
      <c r="B2181" s="187" t="s">
        <v>1875</v>
      </c>
      <c r="C2181" t="s">
        <v>1</v>
      </c>
      <c r="D2181" t="s">
        <v>1176</v>
      </c>
      <c r="E2181" s="13">
        <v>5</v>
      </c>
      <c r="F2181" s="13"/>
    </row>
    <row r="2182" spans="1:6" x14ac:dyDescent="0.35">
      <c r="A2182" s="187">
        <v>14872</v>
      </c>
      <c r="B2182" s="187" t="s">
        <v>1876</v>
      </c>
      <c r="C2182" t="s">
        <v>1</v>
      </c>
      <c r="D2182" t="s">
        <v>1176</v>
      </c>
      <c r="E2182" s="13">
        <v>5</v>
      </c>
      <c r="F2182" s="13"/>
    </row>
    <row r="2183" spans="1:6" x14ac:dyDescent="0.35">
      <c r="A2183" s="187">
        <v>14873</v>
      </c>
      <c r="B2183" s="187" t="s">
        <v>1877</v>
      </c>
      <c r="C2183" t="s">
        <v>1</v>
      </c>
      <c r="D2183" t="s">
        <v>1174</v>
      </c>
      <c r="E2183" s="13">
        <v>6</v>
      </c>
      <c r="F2183" s="13"/>
    </row>
    <row r="2184" spans="1:6" x14ac:dyDescent="0.35">
      <c r="A2184" s="187">
        <v>14874</v>
      </c>
      <c r="B2184" s="187" t="s">
        <v>1878</v>
      </c>
      <c r="C2184" t="s">
        <v>1</v>
      </c>
      <c r="D2184" t="s">
        <v>1174</v>
      </c>
      <c r="E2184" s="13">
        <v>6</v>
      </c>
      <c r="F2184" s="13"/>
    </row>
    <row r="2185" spans="1:6" x14ac:dyDescent="0.35">
      <c r="A2185" s="187">
        <v>14876</v>
      </c>
      <c r="B2185" s="187" t="s">
        <v>1879</v>
      </c>
      <c r="C2185" t="s">
        <v>1</v>
      </c>
      <c r="D2185" t="s">
        <v>1175</v>
      </c>
      <c r="E2185" s="13">
        <v>6</v>
      </c>
      <c r="F2185" s="13"/>
    </row>
    <row r="2186" spans="1:6" x14ac:dyDescent="0.35">
      <c r="A2186" s="187">
        <v>14877</v>
      </c>
      <c r="B2186" s="187" t="s">
        <v>1880</v>
      </c>
      <c r="C2186" t="s">
        <v>1</v>
      </c>
      <c r="D2186" t="s">
        <v>1174</v>
      </c>
      <c r="E2186" s="13">
        <v>6</v>
      </c>
      <c r="F2186" s="13"/>
    </row>
    <row r="2187" spans="1:6" x14ac:dyDescent="0.35">
      <c r="A2187" s="187">
        <v>14878</v>
      </c>
      <c r="B2187" s="187" t="s">
        <v>1881</v>
      </c>
      <c r="C2187" t="s">
        <v>1</v>
      </c>
      <c r="D2187" t="s">
        <v>1175</v>
      </c>
      <c r="E2187" s="13">
        <v>6</v>
      </c>
      <c r="F2187" s="13"/>
    </row>
    <row r="2188" spans="1:6" x14ac:dyDescent="0.35">
      <c r="A2188" s="187">
        <v>14879</v>
      </c>
      <c r="B2188" s="187" t="s">
        <v>1882</v>
      </c>
      <c r="C2188" t="s">
        <v>1</v>
      </c>
      <c r="D2188" t="s">
        <v>1174</v>
      </c>
      <c r="E2188" s="13">
        <v>6</v>
      </c>
      <c r="F2188" s="13"/>
    </row>
    <row r="2189" spans="1:6" x14ac:dyDescent="0.35">
      <c r="A2189" s="187">
        <v>14880</v>
      </c>
      <c r="B2189" s="187" t="s">
        <v>139</v>
      </c>
      <c r="C2189" t="s">
        <v>2</v>
      </c>
      <c r="D2189" t="s">
        <v>154</v>
      </c>
      <c r="E2189" s="13">
        <v>6</v>
      </c>
      <c r="F2189" s="13"/>
    </row>
    <row r="2190" spans="1:6" x14ac:dyDescent="0.35">
      <c r="A2190" s="187">
        <v>14881</v>
      </c>
      <c r="B2190" s="187" t="s">
        <v>1883</v>
      </c>
      <c r="C2190" t="s">
        <v>1</v>
      </c>
      <c r="D2190" t="s">
        <v>1168</v>
      </c>
      <c r="E2190" s="13">
        <v>6</v>
      </c>
      <c r="F2190" s="13"/>
    </row>
    <row r="2191" spans="1:6" x14ac:dyDescent="0.35">
      <c r="A2191" s="187">
        <v>14882</v>
      </c>
      <c r="B2191" s="187" t="s">
        <v>1884</v>
      </c>
      <c r="C2191" t="s">
        <v>1</v>
      </c>
      <c r="D2191" t="s">
        <v>1168</v>
      </c>
      <c r="E2191" s="13">
        <v>6</v>
      </c>
      <c r="F2191" s="13"/>
    </row>
    <row r="2192" spans="1:6" x14ac:dyDescent="0.35">
      <c r="A2192" s="187">
        <v>14883</v>
      </c>
      <c r="B2192" s="187" t="s">
        <v>1885</v>
      </c>
      <c r="C2192" t="s">
        <v>1</v>
      </c>
      <c r="D2192" t="s">
        <v>1171</v>
      </c>
      <c r="E2192" s="13">
        <v>5</v>
      </c>
      <c r="F2192" s="13"/>
    </row>
    <row r="2193" spans="1:6" x14ac:dyDescent="0.35">
      <c r="A2193" s="187">
        <v>14884</v>
      </c>
      <c r="B2193" s="187" t="s">
        <v>140</v>
      </c>
      <c r="C2193" t="s">
        <v>2</v>
      </c>
      <c r="D2193" t="s">
        <v>154</v>
      </c>
      <c r="E2193" s="13">
        <v>6</v>
      </c>
      <c r="F2193" s="13"/>
    </row>
    <row r="2194" spans="1:6" x14ac:dyDescent="0.35">
      <c r="A2194" s="187">
        <v>14885</v>
      </c>
      <c r="B2194" s="187" t="s">
        <v>1886</v>
      </c>
      <c r="C2194" t="s">
        <v>1</v>
      </c>
      <c r="D2194" t="s">
        <v>1174</v>
      </c>
      <c r="E2194" s="13">
        <v>6</v>
      </c>
      <c r="F2194" s="13"/>
    </row>
    <row r="2195" spans="1:6" x14ac:dyDescent="0.35">
      <c r="A2195" s="187">
        <v>14886</v>
      </c>
      <c r="B2195" s="187" t="s">
        <v>1887</v>
      </c>
      <c r="C2195" t="s">
        <v>1</v>
      </c>
      <c r="D2195" t="s">
        <v>1168</v>
      </c>
      <c r="E2195" s="13">
        <v>6</v>
      </c>
      <c r="F2195" s="13"/>
    </row>
    <row r="2196" spans="1:6" x14ac:dyDescent="0.35">
      <c r="A2196" s="187">
        <v>14887</v>
      </c>
      <c r="B2196" s="187" t="s">
        <v>1888</v>
      </c>
      <c r="C2196" t="s">
        <v>1</v>
      </c>
      <c r="D2196" t="s">
        <v>1175</v>
      </c>
      <c r="E2196" s="13">
        <v>6</v>
      </c>
      <c r="F2196" s="13"/>
    </row>
    <row r="2197" spans="1:6" x14ac:dyDescent="0.35">
      <c r="A2197" s="187">
        <v>14889</v>
      </c>
      <c r="B2197" s="187" t="s">
        <v>1889</v>
      </c>
      <c r="C2197" t="s">
        <v>1</v>
      </c>
      <c r="D2197" t="s">
        <v>1176</v>
      </c>
      <c r="E2197" s="13">
        <v>5</v>
      </c>
      <c r="F2197" s="13"/>
    </row>
    <row r="2198" spans="1:6" x14ac:dyDescent="0.35">
      <c r="A2198" s="187">
        <v>14891</v>
      </c>
      <c r="B2198" s="187" t="s">
        <v>1890</v>
      </c>
      <c r="C2198" t="s">
        <v>1</v>
      </c>
      <c r="D2198" t="s">
        <v>1175</v>
      </c>
      <c r="E2198" s="13">
        <v>6</v>
      </c>
      <c r="F2198" s="13"/>
    </row>
    <row r="2199" spans="1:6" x14ac:dyDescent="0.35">
      <c r="A2199" s="187">
        <v>14892</v>
      </c>
      <c r="B2199" s="187" t="s">
        <v>1891</v>
      </c>
      <c r="C2199" t="s">
        <v>1</v>
      </c>
      <c r="D2199" t="s">
        <v>1171</v>
      </c>
      <c r="E2199" s="13">
        <v>5</v>
      </c>
      <c r="F2199" s="13"/>
    </row>
    <row r="2200" spans="1:6" x14ac:dyDescent="0.35">
      <c r="A2200" s="187">
        <v>14893</v>
      </c>
      <c r="B2200" s="187" t="s">
        <v>1170</v>
      </c>
      <c r="C2200" t="s">
        <v>1</v>
      </c>
      <c r="D2200" t="s">
        <v>1175</v>
      </c>
      <c r="E2200" s="13">
        <v>6</v>
      </c>
      <c r="F2200" s="13"/>
    </row>
    <row r="2201" spans="1:6" x14ac:dyDescent="0.35">
      <c r="A2201" s="187">
        <v>14894</v>
      </c>
      <c r="B2201" s="187" t="s">
        <v>1892</v>
      </c>
      <c r="C2201" t="s">
        <v>1</v>
      </c>
      <c r="D2201" t="s">
        <v>1176</v>
      </c>
      <c r="E2201" s="13">
        <v>5</v>
      </c>
      <c r="F2201" s="13"/>
    </row>
    <row r="2202" spans="1:6" x14ac:dyDescent="0.35">
      <c r="A2202" s="187">
        <v>14895</v>
      </c>
      <c r="B2202" s="187" t="s">
        <v>141</v>
      </c>
      <c r="C2202" t="s">
        <v>2</v>
      </c>
      <c r="D2202" t="s">
        <v>154</v>
      </c>
      <c r="E2202" s="13">
        <v>6</v>
      </c>
      <c r="F2202" s="13"/>
    </row>
    <row r="2203" spans="1:6" x14ac:dyDescent="0.35">
      <c r="A2203" s="187">
        <v>14897</v>
      </c>
      <c r="B2203" s="187" t="s">
        <v>142</v>
      </c>
      <c r="C2203" t="s">
        <v>2</v>
      </c>
      <c r="D2203" t="s">
        <v>154</v>
      </c>
      <c r="E2203" s="13">
        <v>6</v>
      </c>
      <c r="F2203" s="13"/>
    </row>
    <row r="2204" spans="1:6" x14ac:dyDescent="0.35">
      <c r="A2204" s="187">
        <v>14898</v>
      </c>
      <c r="B2204" s="187" t="s">
        <v>1893</v>
      </c>
      <c r="C2204" t="s">
        <v>1</v>
      </c>
      <c r="D2204" t="s">
        <v>1174</v>
      </c>
      <c r="E2204" s="13">
        <v>6</v>
      </c>
      <c r="F2204" s="13"/>
    </row>
    <row r="2205" spans="1:6" x14ac:dyDescent="0.35">
      <c r="A2205" s="187">
        <v>14901</v>
      </c>
      <c r="B2205" s="187" t="s">
        <v>1894</v>
      </c>
      <c r="C2205" t="s">
        <v>1</v>
      </c>
      <c r="D2205" t="s">
        <v>1176</v>
      </c>
      <c r="E2205" s="13">
        <v>5</v>
      </c>
      <c r="F2205" s="13"/>
    </row>
    <row r="2206" spans="1:6" x14ac:dyDescent="0.35">
      <c r="A2206" s="187">
        <v>14902</v>
      </c>
      <c r="B2206" s="187" t="s">
        <v>1894</v>
      </c>
      <c r="C2206" t="s">
        <v>1</v>
      </c>
      <c r="D2206" t="s">
        <v>1176</v>
      </c>
      <c r="E2206" s="13">
        <v>5</v>
      </c>
      <c r="F2206" s="13"/>
    </row>
    <row r="2207" spans="1:6" x14ac:dyDescent="0.35">
      <c r="A2207" s="187">
        <v>14903</v>
      </c>
      <c r="B2207" s="187" t="s">
        <v>1894</v>
      </c>
      <c r="C2207" t="s">
        <v>1</v>
      </c>
      <c r="D2207" t="s">
        <v>1176</v>
      </c>
      <c r="E2207" s="13">
        <v>5</v>
      </c>
      <c r="F2207" s="13"/>
    </row>
    <row r="2208" spans="1:6" x14ac:dyDescent="0.35">
      <c r="A2208" s="187">
        <v>14904</v>
      </c>
      <c r="B2208" s="187" t="s">
        <v>1894</v>
      </c>
      <c r="C2208" t="s">
        <v>1</v>
      </c>
      <c r="D2208" t="s">
        <v>1176</v>
      </c>
      <c r="E2208" s="13">
        <v>5</v>
      </c>
      <c r="F2208" s="13"/>
    </row>
    <row r="2209" spans="1:6" x14ac:dyDescent="0.35">
      <c r="A2209" s="187">
        <v>14905</v>
      </c>
      <c r="B2209" s="187" t="s">
        <v>1894</v>
      </c>
      <c r="C2209" t="s">
        <v>1</v>
      </c>
      <c r="D2209" t="s">
        <v>1176</v>
      </c>
      <c r="E2209" s="13">
        <v>5</v>
      </c>
      <c r="F2209" s="13"/>
    </row>
    <row r="2210" spans="1:6" x14ac:dyDescent="0.35">
      <c r="A2210" s="187">
        <v>14925</v>
      </c>
      <c r="B2210" s="187" t="s">
        <v>1894</v>
      </c>
      <c r="C2210" t="s">
        <v>1</v>
      </c>
      <c r="D2210" t="s">
        <v>1176</v>
      </c>
      <c r="E2210" s="13">
        <v>5</v>
      </c>
      <c r="F2210" s="13"/>
    </row>
  </sheetData>
  <sheetProtection algorithmName="SHA-512" hashValue="m4EVDlYq0H89jyBfdRlm3958rXtht4f0ZjAbrthNlTWYZS9WLtwlAvndvVS+ihKYMSnqbU5WtW94VcfVoZBfrg==" saltValue="L+LjM1NlR9IGp75btJHzFw==" spinCount="100000" sheet="1" objects="1" scenarios="1"/>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App Instruct</vt:lpstr>
      <vt:lpstr>App Cust Info</vt:lpstr>
      <vt:lpstr>Terms &amp; Conditions</vt:lpstr>
      <vt:lpstr>Comp Air Measures</vt:lpstr>
      <vt:lpstr>Savings Summary</vt:lpstr>
      <vt:lpstr>MRD-Post</vt:lpstr>
      <vt:lpstr>Reference</vt:lpstr>
      <vt:lpstr>City</vt:lpstr>
      <vt:lpstr>CompType</vt:lpstr>
      <vt:lpstr>Controls</vt:lpstr>
      <vt:lpstr>HeatingSource</vt:lpstr>
      <vt:lpstr>'App Cust Info'!Print_Area</vt:lpstr>
      <vt:lpstr>'Comp Air Measures'!Print_Area</vt:lpstr>
      <vt:lpstr>'MRD-Post'!Print_Area</vt:lpstr>
      <vt:lpstr>'Savings Summary'!Print_Area</vt:lpstr>
      <vt:lpstr>'Terms &amp; Conditions'!Print_Area</vt:lpstr>
      <vt:lpstr>Shifts</vt:lpstr>
      <vt:lpstr>States</vt:lpstr>
      <vt:lpstr>TRMCity</vt:lpstr>
      <vt:lpstr>ZipCode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Industrial Compressed Air Application_R0_043026</dc:title>
  <dc:creator/>
  <cp:keywords>Industrial, Compressed Air</cp:keywords>
  <cp:lastModifiedBy/>
  <dcterms:created xsi:type="dcterms:W3CDTF">2026-02-11T14:05:13Z</dcterms:created>
  <dcterms:modified xsi:type="dcterms:W3CDTF">2026-06-30T21:42:48Z</dcterms:modified>
  <cp:category>Agriculture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d2b2bd-d80d-46d9-a8ad-6eca3b55f93a_Removed">
    <vt:lpwstr>False</vt:lpwstr>
  </property>
  <property fmtid="{D5CDD505-2E9C-101B-9397-08002B2CF9AE}" pid="3" name="MSIP_Label_f3d2b2bd-d80d-46d9-a8ad-6eca3b55f93a_ActionId">
    <vt:lpwstr>814802f1-8ed8-4cbf-a512-056f91b8e84a</vt:lpwstr>
  </property>
  <property fmtid="{D5CDD505-2E9C-101B-9397-08002B2CF9AE}" pid="4" name="MSIP_Label_f3d2b2bd-d80d-46d9-a8ad-6eca3b55f93a_Name">
    <vt:lpwstr>Strictly Confidential</vt:lpwstr>
  </property>
  <property fmtid="{D5CDD505-2E9C-101B-9397-08002B2CF9AE}" pid="5" name="MSIP_Label_f3d2b2bd-d80d-46d9-a8ad-6eca3b55f93a_SetDate">
    <vt:lpwstr>2026-04-08T19:56:31Z</vt:lpwstr>
  </property>
  <property fmtid="{D5CDD505-2E9C-101B-9397-08002B2CF9AE}" pid="6" name="MSIP_Label_f3d2b2bd-d80d-46d9-a8ad-6eca3b55f93a_SiteId">
    <vt:lpwstr>f98a6a53-25f3-4212-901c-c7787fcd3495</vt:lpwstr>
  </property>
  <property fmtid="{D5CDD505-2E9C-101B-9397-08002B2CF9AE}" pid="7" name="MSIP_Label_f3d2b2bd-d80d-46d9-a8ad-6eca3b55f93a_Enabled">
    <vt:lpwstr>True</vt:lpwstr>
  </property>
  <property fmtid="{D5CDD505-2E9C-101B-9397-08002B2CF9AE}" pid="8" name="MSIP_Label_f3d2b2bd-d80d-46d9-a8ad-6eca3b55f93a_Extended_MSFT_Method">
    <vt:lpwstr>Standard</vt:lpwstr>
  </property>
  <property fmtid="{D5CDD505-2E9C-101B-9397-08002B2CF9AE}" pid="9" name="Sensitivity">
    <vt:lpwstr>Strictly Confidential</vt:lpwstr>
  </property>
</Properties>
</file>